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O:\Project\TOP-2.1.2-15 Zöld Város kialakítása\Közbeszerzés_építés\KÖLTSÉGVETÉSEK KÖZBESZERZÉSHEZ.2018.03.08 Andrástól\Új szabadidőház kialakítása\Árazatlan\"/>
    </mc:Choice>
  </mc:AlternateContent>
  <bookViews>
    <workbookView xWindow="0" yWindow="432" windowWidth="21840" windowHeight="13740" tabRatio="941"/>
  </bookViews>
  <sheets>
    <sheet name="Záradék" sheetId="21" r:id="rId1"/>
    <sheet name="Összesítő" sheetId="20" r:id="rId2"/>
    <sheet name="Zsaluzás és állványozás" sheetId="19" r:id="rId3"/>
    <sheet name="Irtás, föld- és sziklamunka" sheetId="18" r:id="rId4"/>
    <sheet name="Síkalapozás" sheetId="17" r:id="rId5"/>
    <sheet name="Helyszíni beton és vasbeton mun" sheetId="16" r:id="rId6"/>
    <sheet name="Előregyártott épületszerkezeti " sheetId="15" r:id="rId7"/>
    <sheet name="Falazás és egyéb kőművesmunka" sheetId="14" r:id="rId8"/>
    <sheet name="Fém- és könnyű épületszerkezet " sheetId="13" r:id="rId9"/>
    <sheet name="Ácsmunka" sheetId="12" r:id="rId10"/>
    <sheet name="Vakolás és rabicolás" sheetId="11" r:id="rId11"/>
    <sheet name="Égéstermék-elvezető rendszerek" sheetId="10" r:id="rId12"/>
    <sheet name="Szárazépítés" sheetId="9" r:id="rId13"/>
    <sheet name="Tetőfedés" sheetId="8" r:id="rId14"/>
    <sheet name="Hideg- és melegburkolatok készí" sheetId="7" r:id="rId15"/>
    <sheet name="Bádogozás" sheetId="6" r:id="rId16"/>
    <sheet name="Fa- és műanyag szerkezet elhely" sheetId="5" r:id="rId17"/>
    <sheet name="Fém nyílászáró és épületlakatos" sheetId="4" r:id="rId18"/>
    <sheet name="Felületképzés" sheetId="1" r:id="rId19"/>
    <sheet name="Szigetelés" sheetId="2" r:id="rId20"/>
    <sheet name="Kőburkolat készítése" sheetId="3" r:id="rId21"/>
    <sheet name="Beépített szállító- és emelő be" sheetId="22" r:id="rId22"/>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I6" i="9" l="1"/>
  <c r="H6" i="9"/>
  <c r="I29" i="4"/>
  <c r="H29" i="4"/>
  <c r="I28" i="4"/>
  <c r="H28" i="4"/>
  <c r="I27" i="4"/>
  <c r="H27" i="4"/>
  <c r="H25" i="5"/>
  <c r="H27" i="5"/>
  <c r="H23" i="5"/>
  <c r="H2" i="5"/>
  <c r="H3" i="5"/>
  <c r="H4" i="5"/>
  <c r="H5" i="5"/>
  <c r="H6" i="5"/>
  <c r="H7" i="5"/>
  <c r="H8" i="5"/>
  <c r="H9" i="5"/>
  <c r="H10" i="5"/>
  <c r="H11" i="5"/>
  <c r="H12" i="5"/>
  <c r="H13" i="5"/>
  <c r="H14" i="5"/>
  <c r="H15" i="5"/>
  <c r="H16" i="5"/>
  <c r="H17" i="5"/>
  <c r="H18" i="5"/>
  <c r="H19" i="5"/>
  <c r="H20" i="5"/>
  <c r="H21" i="5"/>
  <c r="H22" i="5"/>
  <c r="H24" i="5"/>
  <c r="H26" i="5"/>
  <c r="H28" i="5"/>
  <c r="H29" i="5"/>
  <c r="H30" i="5"/>
  <c r="H31" i="5"/>
  <c r="H32" i="5"/>
  <c r="H33" i="5"/>
  <c r="H34" i="5"/>
  <c r="H35" i="5"/>
  <c r="H36" i="5"/>
  <c r="H37" i="5"/>
  <c r="H38" i="5"/>
  <c r="H39" i="5"/>
  <c r="H40" i="5"/>
  <c r="H41" i="5"/>
  <c r="H42" i="5"/>
  <c r="H2" i="12"/>
  <c r="H3" i="12"/>
  <c r="H4" i="12"/>
  <c r="H5" i="12"/>
  <c r="H6" i="12"/>
  <c r="H7" i="12"/>
  <c r="H8" i="12"/>
  <c r="H9" i="12"/>
  <c r="H10" i="12"/>
  <c r="H11" i="12"/>
  <c r="H12" i="12"/>
  <c r="H13" i="12"/>
  <c r="H14" i="12"/>
  <c r="H15" i="12"/>
  <c r="I2" i="12"/>
  <c r="I3" i="12"/>
  <c r="I4" i="12"/>
  <c r="I5" i="12"/>
  <c r="I6" i="12"/>
  <c r="I7" i="12"/>
  <c r="I8" i="12"/>
  <c r="I9" i="12"/>
  <c r="I10" i="12"/>
  <c r="I11" i="12"/>
  <c r="I12" i="12"/>
  <c r="I13" i="12"/>
  <c r="I14" i="12"/>
  <c r="I15" i="12"/>
  <c r="D9" i="20"/>
  <c r="I25" i="5"/>
  <c r="I27" i="5"/>
  <c r="I2" i="5"/>
  <c r="I3" i="5"/>
  <c r="I4" i="5"/>
  <c r="I5" i="5"/>
  <c r="I6" i="5"/>
  <c r="I7" i="5"/>
  <c r="I8" i="5"/>
  <c r="I9" i="5"/>
  <c r="I10" i="5"/>
  <c r="I11" i="5"/>
  <c r="I12" i="5"/>
  <c r="I13" i="5"/>
  <c r="I14" i="5"/>
  <c r="I15" i="5"/>
  <c r="I16" i="5"/>
  <c r="I17" i="5"/>
  <c r="I18" i="5"/>
  <c r="I19" i="5"/>
  <c r="I20" i="5"/>
  <c r="I21" i="5"/>
  <c r="I22" i="5"/>
  <c r="I23" i="5"/>
  <c r="I24" i="5"/>
  <c r="I26" i="5"/>
  <c r="I28" i="5"/>
  <c r="I29" i="5"/>
  <c r="I30" i="5"/>
  <c r="I31" i="5"/>
  <c r="I32" i="5"/>
  <c r="I33" i="5"/>
  <c r="I34" i="5"/>
  <c r="I35" i="5"/>
  <c r="I36" i="5"/>
  <c r="I37" i="5"/>
  <c r="I38" i="5"/>
  <c r="I39" i="5"/>
  <c r="I40" i="5"/>
  <c r="I41" i="5"/>
  <c r="I42" i="5"/>
  <c r="D16" i="20"/>
  <c r="I18" i="16"/>
  <c r="I2" i="16"/>
  <c r="I3" i="16"/>
  <c r="I4" i="16"/>
  <c r="I5" i="16"/>
  <c r="I6" i="16"/>
  <c r="I7" i="16"/>
  <c r="I8" i="16"/>
  <c r="I9" i="16"/>
  <c r="I10" i="16"/>
  <c r="I11" i="16"/>
  <c r="I12" i="16"/>
  <c r="I13" i="16"/>
  <c r="I14" i="16"/>
  <c r="I15" i="16"/>
  <c r="I16" i="16"/>
  <c r="I17" i="16"/>
  <c r="I19" i="16"/>
  <c r="I20" i="16"/>
  <c r="I21" i="16"/>
  <c r="D5" i="20"/>
  <c r="I25" i="7"/>
  <c r="I14" i="7"/>
  <c r="I15" i="7"/>
  <c r="I16" i="7"/>
  <c r="I17" i="7"/>
  <c r="I18" i="7"/>
  <c r="I19" i="7"/>
  <c r="I20" i="7"/>
  <c r="I21" i="7"/>
  <c r="I22" i="7"/>
  <c r="I23" i="7"/>
  <c r="I24" i="7"/>
  <c r="I2" i="7"/>
  <c r="I3" i="7"/>
  <c r="I4" i="7"/>
  <c r="I5" i="7"/>
  <c r="I6" i="7"/>
  <c r="I7" i="7"/>
  <c r="I8" i="7"/>
  <c r="I9" i="7"/>
  <c r="I10" i="7"/>
  <c r="I11" i="7"/>
  <c r="I12" i="7"/>
  <c r="I13" i="7"/>
  <c r="I26" i="7"/>
  <c r="D14" i="20"/>
  <c r="I2" i="19"/>
  <c r="I3" i="19"/>
  <c r="I4" i="19"/>
  <c r="I5" i="19"/>
  <c r="I6" i="19"/>
  <c r="I7" i="19"/>
  <c r="I8" i="19"/>
  <c r="I9" i="19"/>
  <c r="I10" i="19"/>
  <c r="I11" i="19"/>
  <c r="D2" i="20"/>
  <c r="I2" i="18"/>
  <c r="I3" i="18"/>
  <c r="I4" i="18"/>
  <c r="I5" i="18"/>
  <c r="I6" i="18"/>
  <c r="I7" i="18"/>
  <c r="I8" i="18"/>
  <c r="I9" i="18"/>
  <c r="I10" i="18"/>
  <c r="D3" i="20"/>
  <c r="I2" i="17"/>
  <c r="I3" i="17"/>
  <c r="I4" i="17"/>
  <c r="D4" i="20"/>
  <c r="I2" i="15"/>
  <c r="I3" i="15"/>
  <c r="I4" i="15"/>
  <c r="I5" i="15"/>
  <c r="I6" i="15"/>
  <c r="I7" i="15"/>
  <c r="D6" i="20"/>
  <c r="I2" i="14"/>
  <c r="I3" i="14"/>
  <c r="I4" i="14"/>
  <c r="I5" i="14"/>
  <c r="I6" i="14"/>
  <c r="I7" i="14"/>
  <c r="I8" i="14"/>
  <c r="I9" i="14"/>
  <c r="I10" i="14"/>
  <c r="I11" i="14"/>
  <c r="D7" i="20"/>
  <c r="I2" i="13"/>
  <c r="I3" i="13"/>
  <c r="I4" i="13"/>
  <c r="I5" i="13"/>
  <c r="D8" i="20"/>
  <c r="I2" i="11"/>
  <c r="I3" i="11"/>
  <c r="I4" i="11"/>
  <c r="I5" i="11"/>
  <c r="I6" i="11"/>
  <c r="I7" i="11"/>
  <c r="I8" i="11"/>
  <c r="I9" i="11"/>
  <c r="I10" i="11"/>
  <c r="I11" i="11"/>
  <c r="I12" i="11"/>
  <c r="I13" i="11"/>
  <c r="I14" i="11"/>
  <c r="D10" i="20"/>
  <c r="I2" i="10"/>
  <c r="I3" i="10"/>
  <c r="D11" i="20"/>
  <c r="I2" i="9"/>
  <c r="I3" i="9"/>
  <c r="I4" i="9"/>
  <c r="I5" i="9"/>
  <c r="I7" i="9"/>
  <c r="D12" i="20"/>
  <c r="I2" i="8"/>
  <c r="I3" i="8"/>
  <c r="I4" i="8"/>
  <c r="I5" i="8"/>
  <c r="I6" i="8"/>
  <c r="D13" i="20"/>
  <c r="I2" i="6"/>
  <c r="I3" i="6"/>
  <c r="I4" i="6"/>
  <c r="I5" i="6"/>
  <c r="I6" i="6"/>
  <c r="I7" i="6"/>
  <c r="I8" i="6"/>
  <c r="I9" i="6"/>
  <c r="I10" i="6"/>
  <c r="I11" i="6"/>
  <c r="I12" i="6"/>
  <c r="I13" i="6"/>
  <c r="I14" i="6"/>
  <c r="D15" i="20"/>
  <c r="I2" i="4"/>
  <c r="I3" i="4"/>
  <c r="I4" i="4"/>
  <c r="I5" i="4"/>
  <c r="I6" i="4"/>
  <c r="I7" i="4"/>
  <c r="I8" i="4"/>
  <c r="I9" i="4"/>
  <c r="I10" i="4"/>
  <c r="I11" i="4"/>
  <c r="I12" i="4"/>
  <c r="I13" i="4"/>
  <c r="I14" i="4"/>
  <c r="I15" i="4"/>
  <c r="I16" i="4"/>
  <c r="I17" i="4"/>
  <c r="I18" i="4"/>
  <c r="I19" i="4"/>
  <c r="I20" i="4"/>
  <c r="I21" i="4"/>
  <c r="I22" i="4"/>
  <c r="I23" i="4"/>
  <c r="I24" i="4"/>
  <c r="I25" i="4"/>
  <c r="I26" i="4"/>
  <c r="I30" i="4"/>
  <c r="D17" i="20"/>
  <c r="I2" i="1"/>
  <c r="I3" i="1"/>
  <c r="I4" i="1"/>
  <c r="I5" i="1"/>
  <c r="I6" i="1"/>
  <c r="I7" i="1"/>
  <c r="D18" i="20"/>
  <c r="I2" i="2"/>
  <c r="I3" i="2"/>
  <c r="I4" i="2"/>
  <c r="I5" i="2"/>
  <c r="I6" i="2"/>
  <c r="I7" i="2"/>
  <c r="I8" i="2"/>
  <c r="I9" i="2"/>
  <c r="I10" i="2"/>
  <c r="I11" i="2"/>
  <c r="I12" i="2"/>
  <c r="I13" i="2"/>
  <c r="I14" i="2"/>
  <c r="I15" i="2"/>
  <c r="I16" i="2"/>
  <c r="I17" i="2"/>
  <c r="I18" i="2"/>
  <c r="I19" i="2"/>
  <c r="I20" i="2"/>
  <c r="D19" i="20"/>
  <c r="I2" i="3"/>
  <c r="I3" i="3"/>
  <c r="I4" i="3"/>
  <c r="I5" i="3"/>
  <c r="D20" i="20"/>
  <c r="I2" i="22"/>
  <c r="I3" i="22"/>
  <c r="D21" i="20"/>
  <c r="D24" i="21"/>
  <c r="C9" i="20"/>
  <c r="C16" i="20"/>
  <c r="H10" i="4"/>
  <c r="H2" i="4"/>
  <c r="H3" i="4"/>
  <c r="H4" i="4"/>
  <c r="H5" i="4"/>
  <c r="H6" i="4"/>
  <c r="H7" i="4"/>
  <c r="H8" i="4"/>
  <c r="H9" i="4"/>
  <c r="H11" i="4"/>
  <c r="H12" i="4"/>
  <c r="H13" i="4"/>
  <c r="H14" i="4"/>
  <c r="H15" i="4"/>
  <c r="H16" i="4"/>
  <c r="H17" i="4"/>
  <c r="H18" i="4"/>
  <c r="H19" i="4"/>
  <c r="H20" i="4"/>
  <c r="H21" i="4"/>
  <c r="H22" i="4"/>
  <c r="H23" i="4"/>
  <c r="H24" i="4"/>
  <c r="H25" i="4"/>
  <c r="H26" i="4"/>
  <c r="H30" i="4"/>
  <c r="C17" i="20"/>
  <c r="H18" i="16"/>
  <c r="H2" i="16"/>
  <c r="H3" i="16"/>
  <c r="H4" i="16"/>
  <c r="H5" i="16"/>
  <c r="H6" i="16"/>
  <c r="H7" i="16"/>
  <c r="H8" i="16"/>
  <c r="H9" i="16"/>
  <c r="H10" i="16"/>
  <c r="H11" i="16"/>
  <c r="H12" i="16"/>
  <c r="H13" i="16"/>
  <c r="H14" i="16"/>
  <c r="H15" i="16"/>
  <c r="H16" i="16"/>
  <c r="H17" i="16"/>
  <c r="H19" i="16"/>
  <c r="H20" i="16"/>
  <c r="H21" i="16"/>
  <c r="C5" i="20"/>
  <c r="H14" i="7"/>
  <c r="H13" i="7"/>
  <c r="H25" i="7"/>
  <c r="H15" i="7"/>
  <c r="H16" i="7"/>
  <c r="H17" i="7"/>
  <c r="H18" i="7"/>
  <c r="H19" i="7"/>
  <c r="H20" i="7"/>
  <c r="H21" i="7"/>
  <c r="H22" i="7"/>
  <c r="H23" i="7"/>
  <c r="H24" i="7"/>
  <c r="H2" i="7"/>
  <c r="H3" i="7"/>
  <c r="H4" i="7"/>
  <c r="H5" i="7"/>
  <c r="H6" i="7"/>
  <c r="H7" i="7"/>
  <c r="H8" i="7"/>
  <c r="H9" i="7"/>
  <c r="H10" i="7"/>
  <c r="H11" i="7"/>
  <c r="H12" i="7"/>
  <c r="H26" i="7"/>
  <c r="C14" i="20"/>
  <c r="H4" i="3"/>
  <c r="H3" i="3"/>
  <c r="H2" i="3"/>
  <c r="H5" i="3"/>
  <c r="C20" i="20"/>
  <c r="H2" i="19"/>
  <c r="H3" i="19"/>
  <c r="H4" i="19"/>
  <c r="H5" i="19"/>
  <c r="H6" i="19"/>
  <c r="H7" i="19"/>
  <c r="H8" i="19"/>
  <c r="H9" i="19"/>
  <c r="H10" i="19"/>
  <c r="H11" i="19"/>
  <c r="C2" i="20"/>
  <c r="H2" i="18"/>
  <c r="H3" i="18"/>
  <c r="H4" i="18"/>
  <c r="H5" i="18"/>
  <c r="H6" i="18"/>
  <c r="H7" i="18"/>
  <c r="H8" i="18"/>
  <c r="H9" i="18"/>
  <c r="H10" i="18"/>
  <c r="C3" i="20"/>
  <c r="H2" i="17"/>
  <c r="H3" i="17"/>
  <c r="H4" i="17"/>
  <c r="C4" i="20"/>
  <c r="H2" i="15"/>
  <c r="H3" i="15"/>
  <c r="H4" i="15"/>
  <c r="H5" i="15"/>
  <c r="H6" i="15"/>
  <c r="H7" i="15"/>
  <c r="C6" i="20"/>
  <c r="H2" i="14"/>
  <c r="H3" i="14"/>
  <c r="H4" i="14"/>
  <c r="H5" i="14"/>
  <c r="H6" i="14"/>
  <c r="H7" i="14"/>
  <c r="H8" i="14"/>
  <c r="H9" i="14"/>
  <c r="H10" i="14"/>
  <c r="H11" i="14"/>
  <c r="C7" i="20"/>
  <c r="H2" i="13"/>
  <c r="H3" i="13"/>
  <c r="H4" i="13"/>
  <c r="H5" i="13"/>
  <c r="C8" i="20"/>
  <c r="H2" i="11"/>
  <c r="H3" i="11"/>
  <c r="H4" i="11"/>
  <c r="H5" i="11"/>
  <c r="H6" i="11"/>
  <c r="H7" i="11"/>
  <c r="H8" i="11"/>
  <c r="H9" i="11"/>
  <c r="H10" i="11"/>
  <c r="H11" i="11"/>
  <c r="H12" i="11"/>
  <c r="H13" i="11"/>
  <c r="H14" i="11"/>
  <c r="C10" i="20"/>
  <c r="H2" i="10"/>
  <c r="H3" i="10"/>
  <c r="C11" i="20"/>
  <c r="H2" i="9"/>
  <c r="H3" i="9"/>
  <c r="H4" i="9"/>
  <c r="H5" i="9"/>
  <c r="H7" i="9"/>
  <c r="C12" i="20"/>
  <c r="H2" i="8"/>
  <c r="H3" i="8"/>
  <c r="H4" i="8"/>
  <c r="H5" i="8"/>
  <c r="H6" i="8"/>
  <c r="C13" i="20"/>
  <c r="H2" i="6"/>
  <c r="H3" i="6"/>
  <c r="H4" i="6"/>
  <c r="H5" i="6"/>
  <c r="H6" i="6"/>
  <c r="H7" i="6"/>
  <c r="H8" i="6"/>
  <c r="H9" i="6"/>
  <c r="H10" i="6"/>
  <c r="H11" i="6"/>
  <c r="H12" i="6"/>
  <c r="H13" i="6"/>
  <c r="H14" i="6"/>
  <c r="C15" i="20"/>
  <c r="H2" i="1"/>
  <c r="H3" i="1"/>
  <c r="H4" i="1"/>
  <c r="H5" i="1"/>
  <c r="H6" i="1"/>
  <c r="H7" i="1"/>
  <c r="C18" i="20"/>
  <c r="H2" i="2"/>
  <c r="H3" i="2"/>
  <c r="H4" i="2"/>
  <c r="H5" i="2"/>
  <c r="H6" i="2"/>
  <c r="H7" i="2"/>
  <c r="H8" i="2"/>
  <c r="H9" i="2"/>
  <c r="H10" i="2"/>
  <c r="H11" i="2"/>
  <c r="H12" i="2"/>
  <c r="H13" i="2"/>
  <c r="H14" i="2"/>
  <c r="H15" i="2"/>
  <c r="H16" i="2"/>
  <c r="H17" i="2"/>
  <c r="H18" i="2"/>
  <c r="H19" i="2"/>
  <c r="H20" i="2"/>
  <c r="C19" i="20"/>
  <c r="H2" i="22"/>
  <c r="H3" i="22"/>
  <c r="C21" i="20"/>
  <c r="C24" i="21"/>
  <c r="D22" i="20"/>
  <c r="C22" i="20"/>
  <c r="C25" i="21"/>
  <c r="C26" i="21"/>
  <c r="C27" i="21"/>
</calcChain>
</file>

<file path=xl/sharedStrings.xml><?xml version="1.0" encoding="utf-8"?>
<sst xmlns="http://schemas.openxmlformats.org/spreadsheetml/2006/main" count="911" uniqueCount="502">
  <si>
    <t>Munkanem megnevezése</t>
  </si>
  <si>
    <t>Anyag összege</t>
  </si>
  <si>
    <t>Díj összege</t>
  </si>
  <si>
    <t>Ssz.</t>
  </si>
  <si>
    <t>Tételszám</t>
  </si>
  <si>
    <t>Tétel szövege</t>
  </si>
  <si>
    <t>Menny.</t>
  </si>
  <si>
    <t>Egység</t>
  </si>
  <si>
    <t>Anyag egységár</t>
  </si>
  <si>
    <t>Díj egységre</t>
  </si>
  <si>
    <t>Anyag összesen</t>
  </si>
  <si>
    <t>Díj összesen</t>
  </si>
  <si>
    <t>15-002-1.2.1</t>
  </si>
  <si>
    <t>m2</t>
  </si>
  <si>
    <t>Kétoldali falzsaluzás függőleges vagy ferde sík felülettel, szerelt táblás zsaluzattal, kézzel mozgatva,</t>
  </si>
  <si>
    <t>15-002-4.1.1</t>
  </si>
  <si>
    <t>Egyoldali falzsaluzás függőleges vagy ferde sík felülettel, fa zsaluzattal, 3 m magasságig</t>
  </si>
  <si>
    <t>15-004-1.1.2.1</t>
  </si>
  <si>
    <t>Síklemez zsaluzása, alátámasztó állvánnyal, födémzsaluzattal, zsaluhéj táblákkal borítva,</t>
  </si>
  <si>
    <t>15-004-21.1.2.1.2.1</t>
  </si>
  <si>
    <t>Gerendazsaluzás, 20-60 cm oldalmagasság között, szerelt táblás zsaluzattal, alátámasztó állvánnyal, födémzsaluzattól függetlenül készítve, 3 m magasságig</t>
  </si>
  <si>
    <t>15-004-31.1</t>
  </si>
  <si>
    <t>Koszorúzsaluzás, zsaluzattól függetlenül, párkány nélkül</t>
  </si>
  <si>
    <t>15-004-51.1</t>
  </si>
  <si>
    <t>15-012-6.1</t>
  </si>
  <si>
    <t>15-012-25.1</t>
  </si>
  <si>
    <t>Védőfüggöny szerelése állványszerkezetre, műanyag hálóból</t>
  </si>
  <si>
    <t>Munkanem összesen:</t>
  </si>
  <si>
    <t>Zsaluzás és állványozás</t>
  </si>
  <si>
    <t>21-003-5.1.2.3</t>
  </si>
  <si>
    <t>m3</t>
  </si>
  <si>
    <t>21-003-6.1.1</t>
  </si>
  <si>
    <t>21-008-2.2.3</t>
  </si>
  <si>
    <t>Tömörítés bármely tömörítési osztályban gépi erővel, kis felületen, tömörségi fok: 95%</t>
  </si>
  <si>
    <t>21-011-1.2.1</t>
  </si>
  <si>
    <t>Fejtett föld felrakása szállítóeszközre, géppel, elszállítással talajosztály I-IV.</t>
  </si>
  <si>
    <t>21-011-7.4-0130212</t>
  </si>
  <si>
    <t>Feltöltések alap- és lábazati falak közé és alagsori vagy alá nem pincézett földszinti padozatok alá, az anyag szétterítésével, mozgatásával, kézi döngöléssel, zúzottkőből Különleges zúzottkő dolomit</t>
  </si>
  <si>
    <t>21-011-11.7</t>
  </si>
  <si>
    <t>db</t>
  </si>
  <si>
    <t>21-011-12</t>
  </si>
  <si>
    <t>Munkahelyi depóniából építési törmelék konténerbe rakása,  kézi erővel, önálló munka esetén elszámolva, konténer szállítás nélkül</t>
  </si>
  <si>
    <t>21-015-1</t>
  </si>
  <si>
    <t>kg</t>
  </si>
  <si>
    <t>Veszélyes hulladék elszállítása lerakóba, lerakói díjjal</t>
  </si>
  <si>
    <t>Irtás, föld- és sziklamunka</t>
  </si>
  <si>
    <t>23-003-2-0222210</t>
  </si>
  <si>
    <t>23-003-11.2-0112210</t>
  </si>
  <si>
    <t>Síkalapozás</t>
  </si>
  <si>
    <t>31-000-7.1.1</t>
  </si>
  <si>
    <t>Vasbeton koszorúk bontása, teljes keresztmetszetben tömör vasbeton, C16/20 betonminőségig</t>
  </si>
  <si>
    <t>31-000-13.2</t>
  </si>
  <si>
    <t>Beton aljzatok, járdák bontása 10 cm vastagságig, kavicsbetonból, salakbetonból</t>
  </si>
  <si>
    <t>31-001-1.2.1-0220955</t>
  </si>
  <si>
    <t>t</t>
  </si>
  <si>
    <t>Betonacél helyszíni szerelése  függőleges vagy vízszintes tartószerkezetbe, bordás betonacélból, 4-10 mm átmérő között FERALPI hidegen húzott bordás betonacél, 6 m-es szálban, BHB55.50  8 mm</t>
  </si>
  <si>
    <t>31-001-1.2.1-0220956</t>
  </si>
  <si>
    <t>Betonacél helyszíni szerelése  függőleges vagy vízszintes tartószerkezetbe, bordás betonacélból, 4-10 mm átmérő között FERALPI hidegen húzott bordás betonacél, 6 m-es szálban, BHB55.50  10 mm</t>
  </si>
  <si>
    <t>31-001-1.2.2-0221002</t>
  </si>
  <si>
    <t>Betonacél helyszíni szerelése  függőleges vagy vízszintes tartószerkezetbe, bordás betonacélból, 12-20 mm átmérő között FERALPI bordás betonacél, 6 m-es szálban, B500B  12 mm</t>
  </si>
  <si>
    <t>31-001-1.2.2-0221004</t>
  </si>
  <si>
    <t>Betonacél helyszíni szerelése  függőleges vagy vízszintes tartószerkezetbe, bordás betonacélból, 12-20 mm átmérő között FERALPI bordás betonacél, 6 m-es szálban, B500B  16 mm</t>
  </si>
  <si>
    <t>31-001-2-0452003</t>
  </si>
  <si>
    <t>Hegesztett betonacél háló szerelése tartószerkezetbe FERALPI Sp6K1515 építési síkháló; 5,00 x 2,15 m; 150 x 150 mm osztással Ø 6,00 / 6,00 BHB55.50</t>
  </si>
  <si>
    <t>31-011-3.1.2-0241210</t>
  </si>
  <si>
    <t>31-021-1.3.3-0232410</t>
  </si>
  <si>
    <t>31-021-2.1.2-0232410</t>
  </si>
  <si>
    <t>31-021-4.1.1-0222110</t>
  </si>
  <si>
    <t>31-021-4.1.2-0232410</t>
  </si>
  <si>
    <t>31-021-10.11.1.3-0232410</t>
  </si>
  <si>
    <t>31-030-11.1.1.2-0121110</t>
  </si>
  <si>
    <t>31-032-1.1.3</t>
  </si>
  <si>
    <t>31-032-1.3.2-0212511</t>
  </si>
  <si>
    <t>Felület-előkészítés alapfelület előkészítése (kellősítése) tapadóhíddal, a gyártó előírása alapján felhordva, 1 rétegben LB-Knauf KONTAKT ZE/Tapadóhíd cementesztrichhez, Cikkszám: K006190001</t>
  </si>
  <si>
    <t>31-041-1.2.1-0211019</t>
  </si>
  <si>
    <t>Helyszíni beton és vasbeton munka</t>
  </si>
  <si>
    <t>32-000-1</t>
  </si>
  <si>
    <t>Vízszintes tartószerkezeti elem roncsolásos bontása (alátámasztó szerkezettel) törmelékre, kézi erővel (áthidaló, födémgerenda, födémpalló stb.)</t>
  </si>
  <si>
    <t>32-000-2.1</t>
  </si>
  <si>
    <t>Vízszintes tartószerkezeti elem bontása és kiemelése, vasbeton gerenda vagy áthidaló, 0,10 t/db tömegig</t>
  </si>
  <si>
    <t>32-002-1.1.1-0120010</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</si>
  <si>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A-10 kerámia burkolatú nyílásáthidaló, 1,00 m</t>
  </si>
  <si>
    <t>32-002-1.1.1-0120011</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</si>
  <si>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A-10 kerámia burkolatú nyílásáthidaló, 1,25 m</t>
  </si>
  <si>
    <t>Előregyártott épületszerkezeti elem elhelyezése és szerelése</t>
  </si>
  <si>
    <t>33-000-1.1.1.1.1</t>
  </si>
  <si>
    <t>Teherhordó és kitöltő falazat bontása, égetett agyag-kerámia termékekből, kisméretű, mészhomok, magasított vagy nagyméretű téglából, bármilyen falvastagsággal, falazó, cementes mészhabarcsból</t>
  </si>
  <si>
    <t>33-000-21.1.1.1.1.1</t>
  </si>
  <si>
    <t>Válaszfal bontása, égetett agyag-kerámia termékekből, erősítő pillérrel vagy erősítő pillér nélkül falazva, kisméretű, mészhomok, magasított vagy nagyméretű téglából, 15 cm vastagságig, falazó, cementes mészhabarcsból falazva</t>
  </si>
  <si>
    <t>33-000-31.1.1</t>
  </si>
  <si>
    <t>Nyílásbontás, égetett-agyag kerámia teherhordó, tömör téglafalban</t>
  </si>
  <si>
    <t>33-000-32.1</t>
  </si>
  <si>
    <t>Nyílásbontás, bármilyen égetett kerámia válaszfalban, 12 cm vastagságig</t>
  </si>
  <si>
    <t>33-001-1.1.2.4.1.1.1-0127561</t>
  </si>
  <si>
    <t>Teherhordó és kitöltő falazat készítése, égetett agyag-kerámia termékekből, nútféderes elemekből, 380 mm falvastagságban, 380x250x238 vagy 375×250×238 mm-es méretű kézi falazóblokkból, falazó, cementes mészhabarcsba falazva POROTHERM 38 K nútféderes kézi falazóblokk, 380x250x238 mm, M 1 (Hf10-mc) falazó, cementes mészhabarcs</t>
  </si>
  <si>
    <t>33-001-1.3.4.4.1.1-0010405</t>
  </si>
  <si>
    <t>Teherhordó és kitöltő falazat készítése, beton, könnyűbeton falazóblokk vagy zsaluzóelem termékekből, 300 mm falvastagságban, 300x500x230 mm-es méretű beton zsaluzóelemből, kitöltő betonnal, betonacél beépítéssel Leier ZS 30-as zsaluzóelem, 300/500/230 mm, C16/20-16/kissé képlékeny kavicsbeton, B 60.40:10 mm átmérőjű betonacél</t>
  </si>
  <si>
    <t>33-001-1.3.5.4.1.1-0010507</t>
  </si>
  <si>
    <t>Teherhordó és kitöltő falazat készítése, beton, könnyűbeton falazóblokk vagy zsaluzóelem termékekből, 400 mm falvastagságban, 400x500x230 mm-es méretű beton zsaluzóelemből, kitöltő betonnal, betonacél beépítéssel Leier ZS 40-es zsaluzóelem, 400/500/230 mm, C16/20-16/kissé képlékeny kavicsbeton, B 60.40:10 mm átmérőjű betonacél</t>
  </si>
  <si>
    <t>33-091-2.2.1-1110002</t>
  </si>
  <si>
    <t>m</t>
  </si>
  <si>
    <t>Teherhordó és kitöltő falazat, égetett agyag-kerámia termékekből, tokok körülfalazása bontott nyílásban, 380 mm vastag falban, 1,5 tégla vastag falban Kisméretű tömör tégla 250x120x65 mm I.o. Hf5-mc, falazó, cementes mészhabarcs</t>
  </si>
  <si>
    <t>Falazás és egyéb kőművesmunka</t>
  </si>
  <si>
    <t>34-001-9.1</t>
  </si>
  <si>
    <t>Egyéb épület acélszerkezetek, utólagos nyíláskiváltás esetén acél áthidalás beépítése, statikai méretezés alapján</t>
  </si>
  <si>
    <t>34-001-9.3</t>
  </si>
  <si>
    <t>Egyéb épület acélszerkezetek, acélszerkezetű galéria kialakítása</t>
  </si>
  <si>
    <t>34-012-51.1.4</t>
  </si>
  <si>
    <t>Fém- és könnyű épületszerkezet szerelése</t>
  </si>
  <si>
    <t>35-000-1.1</t>
  </si>
  <si>
    <t>35-000-2.1</t>
  </si>
  <si>
    <t>Tetőlécezés bontása bármely egyszeres hornyolt cserépfedés alatt</t>
  </si>
  <si>
    <t>35-000-3</t>
  </si>
  <si>
    <t>Szelemenek bontása hullámpalafedésnél</t>
  </si>
  <si>
    <t>35-000-4</t>
  </si>
  <si>
    <t>Tetődeszkázat bontása</t>
  </si>
  <si>
    <t>35-001-1.4-0680041</t>
  </si>
  <si>
    <t>35-002-4.2-0116603</t>
  </si>
  <si>
    <t>Páraáteresztő, vízzáró alátétfólia, alátétfedés, vagy alátétszigetelés terítése 15 cm-es átfedéssel (ellenléc külön tételben számolandó) ragasztóval vagy ragasztószalaggal folytonosítva CREATON UNO szabadon fekvő alátéthéjazat (75 m2/tekercs, 120 g/m2)</t>
  </si>
  <si>
    <t>35-002-5.2-0113009</t>
  </si>
  <si>
    <t>Páraáteresztő, vízzáró szellőzőszőnyeg elhelyezése deszkaborításon, sík fémlemezfedés alá, átlapolva, ragasztószalaggal folytonosítva Dörken Delta-Trella Plusz alátét fedőanyag kócpaplannal</t>
  </si>
  <si>
    <t>35-002-9-0090631</t>
  </si>
  <si>
    <t>35-003-1.5-0410051</t>
  </si>
  <si>
    <t>Tetőlécezés betoncserép alá, 5/4-es lécből BRAMAC tetőléc 2-6,5 m hosszú 30/32x48/50 mm</t>
  </si>
  <si>
    <t>35-003-1.6</t>
  </si>
  <si>
    <t>Tetőlécezés tetőfelület ellenlécezésének elkészítése</t>
  </si>
  <si>
    <t>35-004-1.2</t>
  </si>
  <si>
    <t>Deszkázás ereszdeszkázás, nádazás, bádogozás vagy ereszlemez alá</t>
  </si>
  <si>
    <t>35-004-1.3</t>
  </si>
  <si>
    <t>Deszkázás ereszdeszkázás gyalult, hornyolt deszkával, hajópadlóval</t>
  </si>
  <si>
    <t>Ácsmunka</t>
  </si>
  <si>
    <t>36-000-1.1.1</t>
  </si>
  <si>
    <t>Vakolat leverése oldalfalról vagy mennyezetről 1,5 cm vastagságig falazó, cementes mészhabarcs</t>
  </si>
  <si>
    <t>36-000-1.4</t>
  </si>
  <si>
    <t>Vakolat leverése lábazati cementvakolat 5 cm vastagságig</t>
  </si>
  <si>
    <t>36-002-3-0415905</t>
  </si>
  <si>
    <t>Mélyalapozók, vakolatszilárdítók felhordása, kézi erővel Baumit PutzFestiger Vakolatszilárdító, Cikkszám: 923209</t>
  </si>
  <si>
    <t>36-002-4-0415917</t>
  </si>
  <si>
    <t>Vékonyvakolat alapozók felhordása, kézi erővel Baumit Univerzális alapozó Cikkszám: 960125, vakolt felületre</t>
  </si>
  <si>
    <t>36-003-1.1.1.1.1-0415511</t>
  </si>
  <si>
    <t>Oldalfalvakolat készítése, kézi felhordással, zsákos kiszerelésű szárazhabarcsból, sima, normál mész-cement vakolat, 1 cm vastagságban Baumit Manu 1, mész-cement alapvakolat, Cikkszám: 152218/1</t>
  </si>
  <si>
    <t>36-005-21.2.2.2-0415312</t>
  </si>
  <si>
    <t>Vékonyvakolatok, színvakolatok felhordása alapozott, előkészített felületre, vödrös kiszerelésű anyagból, vizes bázisú, műgyanta kötőanyagú vékonyvakolat készítése, egy rétegben, 1,5-2,5 mm-es szemcsemérettel Baumit GranoporTop (Baumit Granopor) vakolat, kapart 1,5 mm, 5, 4, 3 színcsoport</t>
  </si>
  <si>
    <t>36-007-9.1.1-0415939</t>
  </si>
  <si>
    <t>Lábazati vakolatok; lábazati alapvakolat felhordása kézi erővel, 2 cm vastagságban Baumit SockelPutz Lábazati alapvakolat, Cikkszám: 151803</t>
  </si>
  <si>
    <t>36-011-6-0391213</t>
  </si>
  <si>
    <t>Üvegszövet háló elhelyezése, függőleges, vízszintes, ferde vagy íves felületen Baumit felirat nélküli üvegszövet, Cikkszám: 956199</t>
  </si>
  <si>
    <t>36-011-7-0415946</t>
  </si>
  <si>
    <t>Üvegszövet háló beágyazása, függőleges, vízszintes,  ferde vagy íves felületen Baumit DuoContact - ragasztótapasz EPS lemezekhez, Cikkszám: 156107</t>
  </si>
  <si>
    <t>36-051-6.2.3-0192509</t>
  </si>
  <si>
    <t>Kültéri vakolóprofilok elhelyezése, utólagos (táblás) hőszigetelő rendszerhez (EPS), rozsdamentes acélból, alumíniumból, 30 - 160 mm hőszigeteléshez, lábazati indító profilok egyenes falakhoz THERMOMASTER UL, kültéri lábazati indító profil egyenes falhoz 140 mm utólagos hőszigeteléshez, alumínium</t>
  </si>
  <si>
    <t>36-090-1.1.2-0550040</t>
  </si>
  <si>
    <t>Vakolatjavítás oldalfalon, tégla-, beton-, kőfelületen vagy építőlemezen, a meglazult, sérült vakolat előzetes leverésével, hiánypótlás 5-25% között Hvb8-mc, beltéri, vakoló cementes mészhabarcs mészpéppel</t>
  </si>
  <si>
    <t>36-090-1.2.2-0550080</t>
  </si>
  <si>
    <t>Vakolatjavítás homlokzaton, a meglazult, sérült vakolat előzetes leverésével, durva, sima kivitelben, hiánypótlás 5-25% között Hvh5-mc, kültéri, vakoló cementes mészhabarcs mészpéppel</t>
  </si>
  <si>
    <t>Vakolás és rabicolás</t>
  </si>
  <si>
    <t>37-000-1.2</t>
  </si>
  <si>
    <t>Kémények bontása, épületen kívül, homlokzati állványról</t>
  </si>
  <si>
    <t>Égéstermék-elvezető rendszerek</t>
  </si>
  <si>
    <t>39-000-2</t>
  </si>
  <si>
    <t>Álmennyezetek bontása</t>
  </si>
  <si>
    <t>39-003-1.1.2.1.1-0210200</t>
  </si>
  <si>
    <t>39-003-1.1.2.2.1-0210211</t>
  </si>
  <si>
    <t>39-005-2.1.1-0120032</t>
  </si>
  <si>
    <t>Gépészeti vezeték takarásaa, üveggyapot szigetelőanyag kitöltéssel, 1 rtg. gipszkarton borítással, 50 mm széles profilvázra szerelve RIGIPS 1 rtg. gipszkarton + 50 mm szigetelőanyag</t>
  </si>
  <si>
    <t>Szárazépítés</t>
  </si>
  <si>
    <t>41-000-2</t>
  </si>
  <si>
    <t>Hullámlemez fedés bontása (azbesztpala)</t>
  </si>
  <si>
    <t>41-000-4</t>
  </si>
  <si>
    <t>Cserépfedés bontása (bármely rendszerű)</t>
  </si>
  <si>
    <t>41-003-101.1.1.3-0115255</t>
  </si>
  <si>
    <t>Egyszeres fedés sajtolt égetett agyag tetőcserepekkel, gyártótól és típustól független, rögzítés nélkül, 36-40° tetőhajlásszög között TONDACH BOLERO kerámia alapcserép, 30x50 cm</t>
  </si>
  <si>
    <t>41-003-119.4-0115305</t>
  </si>
  <si>
    <t>Sajtolt égetett agyag tetőcserepeknél taréjgerinc készítése gerinccseréppel, gerinccserép-rögzítővel, fésűs gerincelemmel, gerincszellőző-szalaggal (zárócserép alkalmazása szükséges) vagy kúpalátéttel TONDACH Sajtolt sima XXL gerinccserép gerincrögzítővel, kerámia, 46x25/21,5 cm, téglavörös</t>
  </si>
  <si>
    <t>Tetőfedés</t>
  </si>
  <si>
    <t>42-000-2.1</t>
  </si>
  <si>
    <t>Lapburkolatok bontása, padlóburkolat bármely méretű kőagyag, mozaik vagy tört mozaik (NOVA) lapból</t>
  </si>
  <si>
    <t>42-000-2.2</t>
  </si>
  <si>
    <t>Lapburkolatok bontása, fal-, pillér- és oszlopburkolat, bármely méretű mozaik, kőagyag és csempe</t>
  </si>
  <si>
    <t>42-000-3.2.2</t>
  </si>
  <si>
    <t>Fa-, hézagmentes műanyag- és szőnyegburkolatok bontása, csaphornyos vagy mozaikparketta, 22 mm vastag aljzatbetonra ragasztva</t>
  </si>
  <si>
    <t>42-000-3.4</t>
  </si>
  <si>
    <t>Fa-, hézagmentes műanyag- és szőnyegburkolatok bontása, gumilemez vagy PVC burkolat tekercsből, lapokból vagy lépcsőn betétként</t>
  </si>
  <si>
    <t>42-000-3.7</t>
  </si>
  <si>
    <t>Laminált parketta bontása,</t>
  </si>
  <si>
    <t>42-011-2.1.1.1-0313841</t>
  </si>
  <si>
    <t>Padlóburkolat hordozószerkezetének felületelőkészítése beltérben, beton alapfelületen felületelőkészítő alapozó és tapadóhíd felhordása egy rétegben MAPEI Eco Prim Grip akrilgyanta-bázisú, szilikahomok tartalmú vizesdiszperziós alapozó</t>
  </si>
  <si>
    <t>42-011-2.1.1.4.1-0313032</t>
  </si>
  <si>
    <t>42-011-2.2.1.2-0314000</t>
  </si>
  <si>
    <t>Padlóburkolat hordozószerkezetének felületelőkészítése kültérben, hőterhelt felületen beton alapfelületen kenhető víz- és páraszigetelés felhordása egy rétegben,  hajlaterősítő szalag elhelyezésével MAPEI Mapelastic AquaDefense egykomponensű kenhető vízszigetelés</t>
  </si>
  <si>
    <t>42-011-2.2.1.4.1-0313032</t>
  </si>
  <si>
    <t>Padlóburkolat hordozószerkezetének felületelőkészítése kültérben, hőterhelt felületen beton alapfelületen önterülő felületkiegyenlítés készítése 5 mm átlagos rétegvastagságban MAPEI Ultraplan Renovation önterülő aljzatkiegyenlítő</t>
  </si>
  <si>
    <t>42-012-1.1.1.1.1.2-0313021</t>
  </si>
  <si>
    <t>Fal-, pillér-, oszlopburkolat készítése beltérben, tégla, beton, vakolt alapfelületen, mázas kerámiával, kötésben vagy hálósan, 3-5 mm vtg. ragasztóba rakva, 1-10 mm fugaszélességgel, 10x10 - 20x20 cm közötti lapmérettel MAPEI Kerabomd T cementkötésű ragasztóhabarcs, szürke, Ultracolor Plus fugázóhabarcs</t>
  </si>
  <si>
    <t>42-012-1.2.1.5.1.1.1-0313023</t>
  </si>
  <si>
    <t>Fal-, pillér-, oszlopburkolat készítése kültérben, tégla, beton, vakolt alapfelületen, vékony terméskő cikloplappal, 3 cm vastagságig, szabályos négyzetlapokból, 4-10 mm vtg. ragasztóba rakva, állandó fugaszélességgel, 40x40 cm befoglaló lapméretig MAPEI Elastorapid C2FTE S2 kétkomponensű, cementkötésű ragasztóhabarcs, szürke, Keracolor FF Flex fugázó, fehér</t>
  </si>
  <si>
    <t>42-022-1.1.1.2.1.1-0313021</t>
  </si>
  <si>
    <t>42-022-1.2.1.2.1.1-0313021</t>
  </si>
  <si>
    <t>42-022-2.1.2.1.1-0313021</t>
  </si>
  <si>
    <t>42-022-2.1.2.2.1-0313021</t>
  </si>
  <si>
    <t>42-022-3.1.1.1.2.1-0313021</t>
  </si>
  <si>
    <t>42-022-3.1.1.2.2.1-0313021</t>
  </si>
  <si>
    <t>42-031-1.1.3.3-0470316</t>
  </si>
  <si>
    <t>42-031-1.4.2.2-0350101</t>
  </si>
  <si>
    <t>Műkőburkolatok; lépcső-, szegély- és könyöklőburkolat, előregyártott műkőből, lépcső járólap egyenes, szegély vagy könyöklő, 35 cm kiterített szélességig Lépcső járólap, 35/5 cm keresztmetszetig, matt csiszolt, tömített</t>
  </si>
  <si>
    <t>42-031-1.4.2.3-0350201</t>
  </si>
  <si>
    <t>Műkőburkolatok; lépcső-, szegély- és könyöklőburkolat, előregyártott műkőből, lépcső homloklap Lépcső homloklap, 12/3 cm keresztmetszetig, matt csiszolt, tömített</t>
  </si>
  <si>
    <t>42-031-91.5.1.1.4-0470316</t>
  </si>
  <si>
    <t>Műkő fedkőburkolat, 5 cm vastagságban, lejtésképzéssel, 36-50 cm kiterített szélesség között Műkőkeverék fehér,finom, fagy- és kopásálló</t>
  </si>
  <si>
    <t>42-042-21.1.3</t>
  </si>
  <si>
    <t>42-063-2.1.1.1</t>
  </si>
  <si>
    <t>Teraszburkolat készítése, előre elkészített tartószerkeztre, rejtett rögzítéssel, WPC teraszburkolat</t>
  </si>
  <si>
    <t>Hideg- és melegburkolatok készítése, aljzat előkészítés</t>
  </si>
  <si>
    <t>43-000-1</t>
  </si>
  <si>
    <t>Függőereszcsatorna bontása, 50 cm kiterített szélességig</t>
  </si>
  <si>
    <t>43-000-5</t>
  </si>
  <si>
    <t>Lefolyó csatorna bontása 50 cm kiterített szélességig</t>
  </si>
  <si>
    <t>43-000-7</t>
  </si>
  <si>
    <t>Szegélyek, párkány könyöklő bontása, 100 cm kiterített szélességig</t>
  </si>
  <si>
    <t>43-001-2.1.2-0139109</t>
  </si>
  <si>
    <t>43-002-1.5-0149455</t>
  </si>
  <si>
    <t>Függőereszcsatorna szerelése, félkörszelvényű, bármilyen kiterített szélességben, alumínium lemezből vagy porfestett alumínium lemezből PREFA függő ereszcsatorna 33-as bevonatos alumínium standard színekben, 0,7mm/6m</t>
  </si>
  <si>
    <t>43-002-11.5-0149467</t>
  </si>
  <si>
    <t>Lefolyócső szerelése kör keresztmetszettel, bármilyen kiterített szélességgel, alumínium lemezből PREFA lefolyócső Ø100 körszelvényű, bevonatos alumínium 0,7/3000, standard színekben</t>
  </si>
  <si>
    <t>43-002-32.1.1-0995030</t>
  </si>
  <si>
    <t>Fekvőereszcsatorna szerelése félkör kialakítású minősített ötvözött horganylemezből, bevonatos ötvözött alumíniumlemezből, véglezárás, összefolyó, mozgóképes kapcsolatok beépítésével, 50 cm kiterített szélességben Fekvőereszcsatorna, félkör VM-ZINC-NATÚR ZINC minőségű ötvözött horganylemezből, 0,7 mm vtg., Ksz: 50 cm, standard felületű</t>
  </si>
  <si>
    <t>43-003-1.1.4.1-0149645</t>
  </si>
  <si>
    <t>Ereszszegély szerelése keményhéjalású tetőhöz, bevonatos alumínium lemezből, 40 cm kiterített szélességig Ereszszegély PREFALZ alumínium szalagból sima felülettel, 0,7 mm vtg., Ksz: 35 cm</t>
  </si>
  <si>
    <t>43-003-2.4.2-0149647</t>
  </si>
  <si>
    <t>Oromszegély szerelése, bevonatos alumínium lemezből, 40 cm kiterített szélességgel Oromszegély PREFALZ alumínium szalagból sima felülettel, 0,7 mm vtg., Ksz: 40 cm</t>
  </si>
  <si>
    <t>43-003-3.4.1-0149643</t>
  </si>
  <si>
    <t>Gerincfedés szerelése, bevonatos alumínium lemezből, 33 cm kiterített szélességig Gerinclemez PREFALZ alumínium szalagból sima felülettel, 0,7 mm vtg., Ksz: 33 cm</t>
  </si>
  <si>
    <t>43-003-4.1.6.2-0149647</t>
  </si>
  <si>
    <t>Falszegély szerelése keményhéjalású tetőhöz, bevonatos alumínium vagy ólomlemezből, 40 cm kiterített szélességgel Falszegély PREFALZ alumínium szalagból sima felülettel, 0,7 mm vtg., Ksz: 40 cm</t>
  </si>
  <si>
    <t>43-003-10.1.3.2-0149653</t>
  </si>
  <si>
    <t>Kétvízorros falfedés, egyenesvonalú kivitelben, bevonatos alumínium lemezből, 51-100 cm kiterített szélességig Kétvízorros fallefedés PREFALZ alumínium szalagból sima felülettel, 0,7 mm vtg., Ksz: 65 cm</t>
  </si>
  <si>
    <t>Bádogozás</t>
  </si>
  <si>
    <t>44-000-1.1</t>
  </si>
  <si>
    <t>Fa vagy műanyag nyílászáró szerkezetek bontása, ajtó, ablak vagy kapu,</t>
  </si>
  <si>
    <t>44-001-1.1.2.1-0000010</t>
  </si>
  <si>
    <t>A01, Beltéri nyílászárók elhelyezése, beltéri ajtó, előre kihagyott falnyílásba, utólagos elhelyezéssel, tömítéssel, szerelvényezve, finom beállítással, konszignáció szerinti kialakításban, méret: 100 x 210 cm</t>
  </si>
  <si>
    <t>44-001-1.1.2.1-0000020</t>
  </si>
  <si>
    <t>A02, Beltéri nyílászárók elhelyezése, beltéri ajtó, előre kihagyott falnyílásba, utólagos elhelyezéssel, tömítéssel, szerelvényezve, finom beállítással, konszignáció szerinti kialakításban, méret: 100 x 210 cm</t>
  </si>
  <si>
    <t>44-001-1.1.2.1-0000030</t>
  </si>
  <si>
    <t>A03, Beltéri nyílászárók elhelyezése, beltéri ajtó, előre kihagyott falnyílásba, utólagos elhelyezéssel, tömítéssel, szerelvényezve, finom beállítással, konszignáció szerinti kialakításban, méret: 100 x 210 cm</t>
  </si>
  <si>
    <t>44-001-1.1.2.1-0000040</t>
  </si>
  <si>
    <t>A04, Beltéri nyílászárók elhelyezése, beltéri ajtó, előre kihagyott falnyílásba, utólagos elhelyezéssel, tömítéssel, szerelvényezve, finom beállítással, konszignáció szerinti kialakításban, méret: 100 x 200 cm</t>
  </si>
  <si>
    <t>44-001-1.1.2.1-0000050</t>
  </si>
  <si>
    <t>A05, Beltéri nyílászárók elhelyezése, beltéri ajtó, előre kihagyott falnyílásba, utólagos elhelyezéssel, tömítéssel, szerelvényezve, finom beállítással, konszignáció szerinti kialakításban, méret: 100 x 200 cm</t>
  </si>
  <si>
    <t>44-001-1.1.2.1-0000060</t>
  </si>
  <si>
    <t>A06, Beltéri nyílászárók elhelyezése, beltéri ajtó, előre kihagyott falnyílásba, utólagos elhelyezéssel, tömítéssel, szerelvényezve, finom beállítással, konszignáció szerinti kialakításban, méret: 100 x 200 cm</t>
  </si>
  <si>
    <t>44-001-1.1.2.1-0000070</t>
  </si>
  <si>
    <t>A07, Beltéri nyílászárók elhelyezése, beltéri ajtó, előre kihagyott falnyílásba, utólagos elhelyezéssel, tömítéssel, szerelvényezve, finom beállítással, konszignáció szerinti kialakításban, méret: 87,5 x 200 cm</t>
  </si>
  <si>
    <t>44-001-1.1.2.1-0000080</t>
  </si>
  <si>
    <t>A08, Beltéri nyílászárók elhelyezése, beltéri ajtó, előre kihagyott falnyílásba, utólagos elhelyezéssel, tömítéssel, szerelvényezve, finom beállítással, konszignáció szerinti kialakításban, méret: 87,5 x 200 cm</t>
  </si>
  <si>
    <t>44-001-1.1.2.1-0000090</t>
  </si>
  <si>
    <t>A09, Beltéri nyílászárók elhelyezése, beltéri ajtó, előre kihagyott falnyílásba, utólagos elhelyezéssel, tömítéssel, szerelvényezve, finom beállítással, konszignáció szerinti kialakításban, méret: 75 x 200 cm</t>
  </si>
  <si>
    <t>44-001-1.1.2.1-0000100</t>
  </si>
  <si>
    <t>44-001-1.1.2.1-0000110</t>
  </si>
  <si>
    <t>44-001-1.1.2.1-0000120</t>
  </si>
  <si>
    <t>A12, Beltéri nyílászárók,  elhelyezése, átadó ablak, előre kihagyott falnyílásba, utólagos elhelyezéssel, tömítéssel, szerelvényezve, finom beállítással, konszignáció szerinti kialakításban, méret: 75 x 120 cm</t>
  </si>
  <si>
    <t>44-001-1.1.2.1-0000130</t>
  </si>
  <si>
    <t>A13, Beltéri nyílászárók, elhelyezése, információs ablak, előre kihagyott falnyílásba, utólagos elhelyezéssel, tömítéssel, szerelvényezve, finom beállítással, konszignáció szerinti kialakításban, méret: 100 x 120 cm</t>
  </si>
  <si>
    <t>44-001-1.1.2.1-0000140</t>
  </si>
  <si>
    <t>A14, Tűzcsapszekrény ajtó elhelyezése, előre kihagyott falnyílásba, utólagos elhelyezéssel, tömítéssel, szerelvényezve, finom beállítással, konszignáció szerinti kialakításban, méret: 60 x 120 cm</t>
  </si>
  <si>
    <t>44-001-1.1.2.1-0000150</t>
  </si>
  <si>
    <t>A15, Beltéri nyílászárók elhelyezése, beltéri ajtó, előre kihagyott falnyílásba, utólagos elhelyezéssel, tömítéssel, szerelvényezve, finom beállítással, konszignáció szerinti kialakításban, méret: 80 x 210 cm</t>
  </si>
  <si>
    <t>44-001-1.1.2.1-0000160</t>
  </si>
  <si>
    <t>A16, WC válaszfalrendszer elhelyezése, vízálló lapokkal és rozsdamentes szerelvényekkel, szerelvényezve, finom beállítással, konszignáció szerinti kialakításban, méret: frontoldal 170 cm széles, az oldalfal 123 cm</t>
  </si>
  <si>
    <t>44-001-1.1.2.1-0000170</t>
  </si>
  <si>
    <t>A17, WC válaszfalrendszer elhelyezése, vízálló lapokkal és rozsdamentes szerelvényekkel, szerelvényezve, finom beállítással, konszignáció szerinti kialakításban, méret: frontoldal 170 cm széles, az oldalfal 150 cm</t>
  </si>
  <si>
    <t>44-001-1.1.2.1-0000180</t>
  </si>
  <si>
    <t>A18, WC válaszfalrendszer elhelyezése, vízálló lapokkal és rozsdamentes szerelvényekkel, szerelvényezve, finom beállítással, konszignáció szerinti kialakításban, méret: frontoldal 170 cm széles, az oldalfal 141 cm</t>
  </si>
  <si>
    <t>44-008-1.1.1-0000060</t>
  </si>
  <si>
    <t>44-008-1.1.1-0000070</t>
  </si>
  <si>
    <t>B07, Beépített bútorok, Padlásfeljáró hágcsó, fából készítve, konszignáció szerinti kialakításban,</t>
  </si>
  <si>
    <t>44-008-1.1.1-0000080</t>
  </si>
  <si>
    <t>44-008-1.1.1-0000100</t>
  </si>
  <si>
    <t>B10, Beépített bútorok, Padlásfeljáró hágcsó, fából készítve, konszignáció szerinti kialakításban,</t>
  </si>
  <si>
    <t>44-012-1.1.1.3.1-0215010</t>
  </si>
  <si>
    <t>M01, Műanyag kültéri nyílászárók, hőszigetelt, fokozott légzárású ablak elhelyezése előre kihagyott falnyílásba, tömítéssel, szerelvényezve, finombeállítással, konszignáció szerinti kialakításban, méret: 98 x 180 cm</t>
  </si>
  <si>
    <t>44-012-1.1.1.3.1-0215011</t>
  </si>
  <si>
    <t>44-012-1.1.1.3.1-0215012</t>
  </si>
  <si>
    <t>44-012-1.1.1.3.1-0215020</t>
  </si>
  <si>
    <t>M02, Műanyag kültéri nyílászárók, hőszigetelt, fokozott légzárású ablak elhelyezése előre kihagyott falnyílásba, tömítéssel, szerelvényezve, finombeállítással, konszignáció szerinti kialakításban, méret: 100 x 180 cm</t>
  </si>
  <si>
    <t>44-012-1.1.1.3.1-0215021</t>
  </si>
  <si>
    <t>44-012-1.1.1.3.1-0215030</t>
  </si>
  <si>
    <t>M03, Műanyag kültéri nyílászárók, hőszigetelt, fokozott légzárású ablak elhelyezése előre kihagyott falnyílásba, tömítéssel, szerelvényezve, finombeállítással, konszignáció szerinti kialakításban, méret: 220 x 200 cm</t>
  </si>
  <si>
    <t>44-012-1.1.1.3.1-0215031</t>
  </si>
  <si>
    <t>M03, Műanyag kültéri nyílászárók, hőszigetelt, fokozott légzárású ablak elhelyezése előre kihagyott falnyílásba, tömítéssel, szerelvényezve, finombeállítással, konszignáció szerinti kialakításban, HIG AERECO EHA755 higrosztatikus légbevezetővel, méret: 220 x 200 cm</t>
  </si>
  <si>
    <t>44-012-1.1.1.3.1-0215040</t>
  </si>
  <si>
    <t>M04, Műanyag kültéri nyílászárók, hőszigetelt, fokozott légzárású ablak elhelyezése előre kihagyott falnyílásba, tömítéssel, szerelvényezve, finombeállítással, konszignáció szerinti kialakításban, méret: 220 x 180 cm</t>
  </si>
  <si>
    <t>44-012-1.1.1.3.1-0215050</t>
  </si>
  <si>
    <t>M05, Műanyag kültéri nyílászárók, hőszigetelt, fokozott légzárású ajtó elhelyezése előre kihagyott falnyílásba, tömítéssel, szerelvényezve, finombeállítással, konszignáció szerinti kialakításban, méret: 78 x 210 cm</t>
  </si>
  <si>
    <t>44-012-1.1.1.3.1-0215060</t>
  </si>
  <si>
    <t>M06, Műanyag kültéri nyílászárók, hőszigetelt, fokozott légzárású ablak elhelyezése előre kihagyott falnyílásba, tömítéssel, szerelvényezve, finombeállítással, konszignáció szerinti kialakításban, méret: 220 x 220 cm</t>
  </si>
  <si>
    <t>44-012-1.1.1.3.1-0215070</t>
  </si>
  <si>
    <t>M07, Műanyag kültéri nyílászárók, hőszigetelt, fokozott légzárású ablak elhelyezése előre kihagyott falnyílásba, tömítéssel, szerelvényezve, finombeállítással, konszignáció szerinti kialakításban, méret: 240 x 210 cm</t>
  </si>
  <si>
    <t>44-012-1.1.1.3.1-0215080</t>
  </si>
  <si>
    <t>M08, Műanyag kültéri nyílászárók, hőszigetelt, fokozott légzárású ajtó elhelyezése előre kihagyott falnyílásba, tömítéssel, szerelvényezve, finombeállítással, konszignáció szerinti kialakításban, méret: 100 x 210 cm</t>
  </si>
  <si>
    <t>44-012-1.1.1.3.1-0215090</t>
  </si>
  <si>
    <t>M09, Műanyag kültéri nyílászárók, hőszigetelt, fokozott légzárású ajtó elhelyezése előre kihagyott falnyílásba, tömítéssel, szerelvényezve, finombeállítással, konszignáció szerinti kialakításban, méret: 95 x 210 cm</t>
  </si>
  <si>
    <t>44-012-1.1.1.3.1-0215100</t>
  </si>
  <si>
    <t>M10, Műanyag kültéri nyílászárók, hőszigetelt, fokozott légzárású ablak elhelyezése előre kihagyott falnyílásba, tömítéssel, szerelvényezve, finombeállítással, konszignáció szerinti kialakításban, HIG AERECO EHA755 higrosztatikus légbevezetővel, méret: 68 x 64 cm</t>
  </si>
  <si>
    <t>44-012-1.1.1.3.1-0215110</t>
  </si>
  <si>
    <t>M11, Műanyag kültéri nyílászárók, hőszigetelt, fokozott légzárású teraszajtó elhelyezése előre kihagyott falnyílásba, tömítéssel, szerelvényezve, finombeállítással, konszignáció szerinti kialakításban, méret: 220 x 210 cm</t>
  </si>
  <si>
    <t>44-012-2-0212952</t>
  </si>
  <si>
    <t>Fa- és műanyag szerkezet elhelyezése</t>
  </si>
  <si>
    <t>45-000-1.1.3</t>
  </si>
  <si>
    <t>Fém nyílászáró szerkezetek bontása, ajtó, ablak, kapu, portál</t>
  </si>
  <si>
    <t>45-000-2.3</t>
  </si>
  <si>
    <t>Rácsok, korlátok, kerítések bontása, ablakrács</t>
  </si>
  <si>
    <t>45-001-4.1.2.1-0000010</t>
  </si>
  <si>
    <t>L01, Kétszárnyú főbejárati ajtó elhelyezése, konszignáció szerinti kialakításban, méret: 2000 x 2100 mm</t>
  </si>
  <si>
    <t>45-001-4.1.2.1-0000020</t>
  </si>
  <si>
    <t>L02, Fix üvegezésű oldalbevilágító elhelyezése, konszignáció szerinti kialakításban, méret: 630 x 2100 mm</t>
  </si>
  <si>
    <t>45-001-4.1.2.1-0000030</t>
  </si>
  <si>
    <t>L03, Alul fix, fölül nyíló ablak elhelyezése, konszignáció szerinti kialakításban, méret: 630 x 2100 mm</t>
  </si>
  <si>
    <t>45-001-4.1.2.1-0000040</t>
  </si>
  <si>
    <t>L04, Alul fix, fölül nyíló ablak elhelyezése, konszignáció szerinti kialakításban, méret: 1200 x 2100 mm</t>
  </si>
  <si>
    <t>45-001-4.1.2.1-0000050</t>
  </si>
  <si>
    <t>L05, Fix üvegezésű oldalbevilágító elhelyezése, konszignáció szerinti kialakításban, méret: 630 x 2100 mm</t>
  </si>
  <si>
    <t>45-001-4.1.2.1-0000060</t>
  </si>
  <si>
    <t>L06, Főbejárati belső szélfogó ajtó elhelyezése, konszignáció szerinti kialakításban, méret: 2000 x 2100 mm</t>
  </si>
  <si>
    <t>45-001-4.1.2.1-0000070</t>
  </si>
  <si>
    <t>45-001-4.1.2.1-0000080</t>
  </si>
  <si>
    <t>45-001-4.1.2.1-0000090</t>
  </si>
  <si>
    <t>L09, Külső lépcsőházi üvegfal elhelyezése, konszignáció szerinti kialakításban, méret: 4900 x 3750 mm</t>
  </si>
  <si>
    <t>45-001-4.1.2.1-0000100</t>
  </si>
  <si>
    <t>L10, Függőleges acél ablakrögzítő elem elhelyezése, keresztmetszet: 60.100.3 acél zártszelvény, konszignáció szerinti kialakításban, magasság: 3750 mm</t>
  </si>
  <si>
    <t>45-001-4.1.2.1-0000110</t>
  </si>
  <si>
    <t>L11, Acél-üveg függesztett előtető elhelyezése, konszignáció szerinti kialakításban, méret: 5400 x 1800 mm</t>
  </si>
  <si>
    <t>45-001-4.1.2.1-0000120</t>
  </si>
  <si>
    <t>45-001-4.1.2.1-0000130</t>
  </si>
  <si>
    <t>45-001-4.1.2.1-0000140</t>
  </si>
  <si>
    <t>45-001-4.1.2.1-0000150</t>
  </si>
  <si>
    <t>45-001-4.1.2.1-0000160</t>
  </si>
  <si>
    <t>L16, Hőhidas acél tokszerkezetű pinceablak elhelyezése, konszignáció szerinti kialakításban, méret: 1000 x 600 mm</t>
  </si>
  <si>
    <t>45-001-4.1.2.1-0000170</t>
  </si>
  <si>
    <t>L17, Hőhidas acél tokszerkezetű pinceablak elhelyezése, konszignáció szerinti kialakításban, méret: 680 x 480 mm</t>
  </si>
  <si>
    <t>45-001-4.1.2.1-0000180</t>
  </si>
  <si>
    <t>L18, Detektívrács elhelyezése, konszignáció szerinti kialakításban, méret: 2400 x 2100 mm</t>
  </si>
  <si>
    <t>45-001-4.1.2.1-0000190</t>
  </si>
  <si>
    <t>L19, Egysoros lépcsőkisérő kapaszkodó elhelyezése, konszignáció szerinti kialakításban, hossz: 1280 mm</t>
  </si>
  <si>
    <t>45-001-4.1.2.1-0000200</t>
  </si>
  <si>
    <t>45-001-4.1.2.1-0000210</t>
  </si>
  <si>
    <t>45-001-4.1.2.1-0000220</t>
  </si>
  <si>
    <t>45-001-4.1.2.1-0000230</t>
  </si>
  <si>
    <t>Fém nyílászáró és épületlakatos-szerkezet elhelyezése</t>
  </si>
  <si>
    <t>47-031-3.1.2.2-0418771</t>
  </si>
  <si>
    <t>Külső fafelületek alapmázolása, műgyantabázisú vizes diszperziós lazúrokkal, tagolt felületen REVCO Wood-Line alapozó</t>
  </si>
  <si>
    <t>47-031-3.12.2.2-0418751</t>
  </si>
  <si>
    <t>Külső fafelületek lazúrozása, gyalult felületen, oldószeres lazúrral, két rétegben, tagolt felületen REVCO Wood-Line falazúr, natúr</t>
  </si>
  <si>
    <t>Felületképzés</t>
  </si>
  <si>
    <t>48-002-1.1.1.1.1-0099073</t>
  </si>
  <si>
    <t>Talajnedvesség elleni szigetelés; Bitumenes lemez szigetelés aljzatának kellősítése, egy rétegben, vízszintes felületen, oldószeres hideg bitumenmázzal (száraz felületen) ICOPAL SIPLAST PRIMER® Speed SBS oldószeres bitumenes alapozó</t>
  </si>
  <si>
    <t>48-002-1.3.1.2-0099014</t>
  </si>
  <si>
    <t>Talajnedvesség elleni szigetelés; Padlószigetelés, egy rétegben, minimum 4,0 mm vastag elasztomerbitumenes (SBS modifikált vagy SBS/oxidált duo) lemezzel, aljzathoz foltonként vagy sávokban olvasztásos ragasztással, átlapolásoknál teljes felületű hegesztéssel fektetve VILLAS E-G 4 F/K Extra, üvegszövet hordozórétegű, 4 mm vastagságú, elasztomerbitumenes (SBS modifikált) lemez</t>
  </si>
  <si>
    <t>48-005-1.3.3.1.1-0413312</t>
  </si>
  <si>
    <t>Csapadékvíz elleni szigetelés; Egyenes rétegrendű csapadékvíz elleni szigetelés páratechnikai rétege, vízszintes felületen, egy rétegben, minimum 1,0 mm vastag PVC technológiai szigetelés</t>
  </si>
  <si>
    <t>48-005-1.6.1.2.2-0099014</t>
  </si>
  <si>
    <t>Csapadékvíz elleni szigetelés; Alsó réteg szigetelés készítése, egy réteg bitumenes lemezzel, vízszintes felületen, minimum 3,0 mm vastag elasztomerbitumenes (SBS modifikált vagy SBS/oxidált duo) lemezzel, aljzathoz teljes felületű olvasztásos ragasztással, átlapolásoknál teljes felületű hegesztéssel fektetve VILLAS E-G 3 F/F Extra, üvegszövet hordozórétegű, 3 mm vastagságú, elasztomerbitumenes (SBS modifikált) lemez</t>
  </si>
  <si>
    <t>48-005-1.7.1.2.2.2-0099014</t>
  </si>
  <si>
    <t>Csapadékvíz elleni szigetelés; Felső réteg szigetelés készítése, egy réteg bitumenes lemezzel, vízszintes felületen, nehéz felületvédelemmel ellátott tetőkön, minimum 4,0 mm vastag elasztomerbitumenes (SBS modifikált) lemezzel, alsó réteghez teljes felületű hegesztéssel fektetve VILLAS E-PV S/K Extra, üvegszövet hordozórétegű, 4 mm vastagságú, elasztomerbitumenes (SBS modifikált) lemez</t>
  </si>
  <si>
    <t>48-007-11.1.1.1-0113050</t>
  </si>
  <si>
    <t>Lapostető hő- és hangszigetelése; Egyenes rétegrendű nemjárható lapostetőn vagy extenzív zöldtetőn,  vízszintes és függőleges felületen (rögzítés külön tételben), egy rétegben, expandált polisztirolhab hőszigetelő lemezzel AUSTROTHERM AT-N100 expandált polisztirolhab hőszigetelő lemez, 1000x500x100 mm</t>
  </si>
  <si>
    <t>48-007-11.1.1.1-0113051</t>
  </si>
  <si>
    <t>Lapostető hő- és hangszigetelése; Egyenes rétegrendű nemjárható lapostetőn vagy extenzív zöldtetőn,  vízszintes és függőleges felületen (rögzítés külön tételben), egy rétegben, expandált polisztirolhab hőszigetelő lemezzel AUSTROTHERM AT-N100 expandált polisztirolhab hőszigetelő lemez, 1000x500x120 mm</t>
  </si>
  <si>
    <t>48-007-41.1.1.1.2-0093528</t>
  </si>
  <si>
    <t>48-007-41.1.5.1-0090104</t>
  </si>
  <si>
    <t>Födém; Padló hőszigetelő anyag elhelyezése, vízszintes felületen, nem járható födémre, kőzetgyapot hőszigetelő lemezzel ROCKWOOL Deltarock szigetelő éklemez 100 mm</t>
  </si>
  <si>
    <t>48-007-41.1.5.1-0090105</t>
  </si>
  <si>
    <t>48-007-41.3.1.1-0092664</t>
  </si>
  <si>
    <t>48-007-56.1.3.1-0113544</t>
  </si>
  <si>
    <t>Alátét- és elválasztó rétegek beépítése, védőlemez-, műanyagfátyol-, fólia vagy műanyagfilc egy rétegben, átlapolással, rögzítés nélkül, padló, födém szigeteléseknél, vízszintes felületen AUSTROTHERM polietilén fólia, 0,09 mm vastagságú, 2 m szélességű</t>
  </si>
  <si>
    <t>48-010-1.1.2.2-0113312</t>
  </si>
  <si>
    <t>Homlokzati hőszigetelés, üvegszövetháló-erősítéssel,(mechanikai rögzítés, felületi zárás valamint kiegészítő profilok külön tételben szerepelnek), egyenes él-képzésű, normál homlokzati EPS hőszigetelő lapokkal, ragasztóporból képzett ragasztóba, tagolt sík, függőleges falon AUSTROTHERM AT H80 homlokzati hőszigetelő lemez,1000x500x140 mm</t>
  </si>
  <si>
    <t>48-014-4.1-0313025</t>
  </si>
  <si>
    <t>Üzemi-használati víz elleni, víznyomásnak nem kitett helyzetű,  kerámia vagy GRES lapburkolat alatti függőleges falszigetelés bevonatszigeteléssel, két rétegben, minimum 1,0 mm száraz rétegvastagságú, egykomponensű, ún. "folyékony fóliával" (rugalmas műanyagdiszperzió)  glettvassal vagy hengerrel felhordva MAPEI Mapelastic AquaDefense egykomponensű kenhető vízszigetelés</t>
  </si>
  <si>
    <t>48-014-7.1-0313025</t>
  </si>
  <si>
    <t>Üzemi-használati víz elleni, víznyomásnak nem kitett helyzetű,  kerámia vagy GRES lapburkolat alatti padlószigetelés bevonatszigeteléssel, két rétegben, minimum 1,0 mm száraz rétegvastagságú, egykomponensű,  ún. "folyékony fóliával" (rugalmas műanyagdiszperzió) glettvassal vagy hengerrel felhordva MAPEI Mapelastic AquaDefense egykomponensű kenhető vízszigetelés</t>
  </si>
  <si>
    <t>48-014-12-0313601</t>
  </si>
  <si>
    <t>Üzemi-használati víz elleni szigetelés  hajlaterősítése szigetelőhabarcs vagy műanyagbázisú bevonatszigetelésnél, egy rétegben, szigetelés rétegei közé beágyazva, minimum 8,0 cm széles rendszerkomponens hajlaterősítő-résáthidaló szalaggal MAPEI Mapeband szövet szalag</t>
  </si>
  <si>
    <t>48-021-1.51.1.2.1-0091313</t>
  </si>
  <si>
    <t>Szigetelés</t>
  </si>
  <si>
    <t>62-000-1.1.1</t>
  </si>
  <si>
    <t>Udvari térburkolat bontása, terasz alapozásának nyomvonalában</t>
  </si>
  <si>
    <t>62-002-21.3-0617721</t>
  </si>
  <si>
    <t>62-003-51.2-0617101</t>
  </si>
  <si>
    <t>Kőburkolat készítése</t>
  </si>
  <si>
    <t>Összesen:</t>
  </si>
  <si>
    <t xml:space="preserve">                                       </t>
  </si>
  <si>
    <t xml:space="preserve">A munka leírása:                       </t>
  </si>
  <si>
    <t>Költségvetés főösszesítő</t>
  </si>
  <si>
    <t>Megnevezés</t>
  </si>
  <si>
    <t>Anyagköltség</t>
  </si>
  <si>
    <t>Díjköltség</t>
  </si>
  <si>
    <t>Aláírás</t>
  </si>
  <si>
    <r>
      <t>Homlokzati csőállvány állítása állványcsőből mint munkaállvány, szintenkénti pallóterítéssel, korláttal, lábdeszkával, kétlábas, 0,60-0,90 m padlószélességgel, munkapadló távolság 2,00 m, 2,00 kN/m</t>
    </r>
    <r>
      <rPr>
        <vertAlign val="superscript"/>
        <sz val="10"/>
        <color indexed="8"/>
        <rFont val="Tw Cen MT Condensed"/>
        <family val="2"/>
        <charset val="238"/>
      </rPr>
      <t>2</t>
    </r>
    <r>
      <rPr>
        <sz val="10"/>
        <color indexed="8"/>
        <rFont val="Tw Cen MT Condensed"/>
        <family val="2"/>
        <charset val="238"/>
      </rPr>
      <t xml:space="preserve"> terhelhetőséggel, állványépítés MSZ és alkalmazástechnikai kézikönyv szerint,</t>
    </r>
  </si>
  <si>
    <r>
      <t>m</t>
    </r>
    <r>
      <rPr>
        <vertAlign val="superscript"/>
        <sz val="10"/>
        <color indexed="8"/>
        <rFont val="Tw Cen MT Condensed"/>
        <family val="2"/>
        <charset val="238"/>
      </rPr>
      <t>2</t>
    </r>
  </si>
  <si>
    <r>
      <t>Sávos szalagfedések; Sima fémlemez fedés készítése lemezszalagból, kettős állókorcos kivitelben, 30°-ig, 100 m</t>
    </r>
    <r>
      <rPr>
        <vertAlign val="superscript"/>
        <sz val="10"/>
        <color indexed="8"/>
        <rFont val="Tw Cen MT Condensed"/>
        <family val="2"/>
        <charset val="238"/>
      </rPr>
      <t>2</t>
    </r>
    <r>
      <rPr>
        <sz val="10"/>
        <color indexed="8"/>
        <rFont val="Tw Cen MT Condensed"/>
        <family val="2"/>
        <charset val="238"/>
      </rPr>
      <t>-ig, 550 mm korctávolság felett PREFALZ alumínium szalag sima felülettel, fólia nélkül, 0,7x650 mm, 1 m</t>
    </r>
    <r>
      <rPr>
        <vertAlign val="superscript"/>
        <sz val="10"/>
        <color indexed="8"/>
        <rFont val="Tw Cen MT Condensed"/>
        <family val="2"/>
        <charset val="238"/>
      </rPr>
      <t>2</t>
    </r>
    <r>
      <rPr>
        <sz val="10"/>
        <color indexed="8"/>
        <rFont val="Tw Cen MT Condensed"/>
        <family val="2"/>
        <charset val="238"/>
      </rPr>
      <t xml:space="preserve"> = 1,89 kg, P.10 bevonattal, 40 év alapanyag és 40 év szín garanciával, standard színekben, 60 kg/tekercs</t>
    </r>
  </si>
  <si>
    <r>
      <t>Szerelt gipszkarton álmennyezet fém vázszerkezetre (duplasoros), választható függesztéssel, csavarfejek és illesztések alapglettelve (Q2 minőségben),  nem látszó bordázattal, 50 cm bordatávolsággal (CD50/27), 10 m</t>
    </r>
    <r>
      <rPr>
        <vertAlign val="superscript"/>
        <sz val="10"/>
        <color indexed="8"/>
        <rFont val="Tw Cen MT Condensed"/>
        <family val="2"/>
        <charset val="238"/>
      </rPr>
      <t>2</t>
    </r>
    <r>
      <rPr>
        <sz val="10"/>
        <color indexed="8"/>
        <rFont val="Tw Cen MT Condensed"/>
        <family val="2"/>
        <charset val="238"/>
      </rPr>
      <t xml:space="preserve"> összefüggő felület felett, 1 rtg. normál 12,5 mm vtg. gipszkarton borítással KNAUF A 13 normál építőlemez, 12,5 mm HRAK 1250/2000, függesztő huzallal, Cikksz: 31307120</t>
    </r>
  </si>
  <si>
    <r>
      <t>Szerelt gipszkarton álmennyezet fém vázszerkezetre (duplasoros), választható függesztéssel, csavarfejek és illesztések alapglettelve (Q2 minőségben),  nem látszó bordázattal, 50 cm bordatávolsággal (CD50/27), 10 m</t>
    </r>
    <r>
      <rPr>
        <vertAlign val="superscript"/>
        <sz val="10"/>
        <color indexed="8"/>
        <rFont val="Tw Cen MT Condensed"/>
        <family val="2"/>
        <charset val="238"/>
      </rPr>
      <t>2</t>
    </r>
    <r>
      <rPr>
        <sz val="10"/>
        <color indexed="8"/>
        <rFont val="Tw Cen MT Condensed"/>
        <family val="2"/>
        <charset val="238"/>
      </rPr>
      <t xml:space="preserve"> összefüggő felület felett, 1 rtg. impregnált 12,5 mm vtg. gipszkarton borítással KNAUF HA 13 impregnált építőlemez, 12,5 mm HRAK 1250/2000, függesztő huzallal, Cikkszám: 36307120</t>
    </r>
  </si>
  <si>
    <r>
      <t>Fa tetőszerkezet bontása 0,036 m</t>
    </r>
    <r>
      <rPr>
        <vertAlign val="superscript"/>
        <sz val="10"/>
        <color indexed="8"/>
        <rFont val="Tw Cen MT Condensed"/>
        <family val="2"/>
        <charset val="238"/>
      </rPr>
      <t>3</t>
    </r>
    <r>
      <rPr>
        <sz val="10"/>
        <color indexed="8"/>
        <rFont val="Tw Cen MT Condensed"/>
        <family val="2"/>
        <charset val="238"/>
      </rPr>
      <t>/m</t>
    </r>
    <r>
      <rPr>
        <vertAlign val="superscript"/>
        <sz val="10"/>
        <color indexed="8"/>
        <rFont val="Tw Cen MT Condensed"/>
        <family val="2"/>
        <charset val="238"/>
      </rPr>
      <t>2</t>
    </r>
    <r>
      <rPr>
        <sz val="10"/>
        <color indexed="8"/>
        <rFont val="Tw Cen MT Condensed"/>
        <family val="2"/>
        <charset val="238"/>
      </rPr>
      <t xml:space="preserve"> famennyiségig</t>
    </r>
  </si>
  <si>
    <r>
      <t>Fa tetőszerkezetek bármely rendszerben faragott (fűrészelt) fából, 0,031-0,036 m</t>
    </r>
    <r>
      <rPr>
        <vertAlign val="superscript"/>
        <sz val="10"/>
        <color indexed="8"/>
        <rFont val="Tw Cen MT Condensed"/>
        <family val="2"/>
        <charset val="238"/>
      </rPr>
      <t>3</t>
    </r>
    <r>
      <rPr>
        <sz val="10"/>
        <color indexed="8"/>
        <rFont val="Tw Cen MT Condensed"/>
        <family val="2"/>
        <charset val="238"/>
      </rPr>
      <t>/m</t>
    </r>
    <r>
      <rPr>
        <vertAlign val="superscript"/>
        <sz val="10"/>
        <color indexed="8"/>
        <rFont val="Tw Cen MT Condensed"/>
        <family val="2"/>
        <charset val="238"/>
      </rPr>
      <t>2</t>
    </r>
    <r>
      <rPr>
        <sz val="10"/>
        <color indexed="8"/>
        <rFont val="Tw Cen MT Condensed"/>
        <family val="2"/>
        <charset val="238"/>
      </rPr>
      <t xml:space="preserve"> bedolgozott famennyiség között Fűrészelt gerenda 150x200-300x300 mm 3-6.5 m I.o.</t>
    </r>
  </si>
  <si>
    <r>
      <t>Belső oldali páratechnikai rendszer készítése, 15 cm-es átfedéssel bbelső oldali párazáró fólia, S</t>
    </r>
    <r>
      <rPr>
        <vertAlign val="subscript"/>
        <sz val="10"/>
        <color indexed="8"/>
        <rFont val="Tw Cen MT Condensed"/>
        <family val="2"/>
        <charset val="238"/>
      </rPr>
      <t>d</t>
    </r>
    <r>
      <rPr>
        <sz val="10"/>
        <color indexed="8"/>
        <rFont val="Tw Cen MT Condensed"/>
        <family val="2"/>
        <charset val="238"/>
      </rPr>
      <t xml:space="preserve"> télen =5 (m) S</t>
    </r>
    <r>
      <rPr>
        <vertAlign val="subscript"/>
        <sz val="10"/>
        <color indexed="8"/>
        <rFont val="Tw Cen MT Condensed"/>
        <family val="2"/>
        <charset val="238"/>
      </rPr>
      <t>d</t>
    </r>
    <r>
      <rPr>
        <sz val="10"/>
        <color indexed="8"/>
        <rFont val="Tw Cen MT Condensed"/>
        <family val="2"/>
        <charset val="238"/>
      </rPr>
      <t xml:space="preserve"> nyáron =0,5 (m</t>
    </r>
  </si>
  <si>
    <r>
      <t>Vasbetonfal készítése,  X0v(H), XC1, XC2, XC3 környezeti osztályú, kissé képlékeny vagy képlékeny konzisztenciájú betonból, kézi bedolgozással, vibrátoros tömörítéssel, 13-24 cm vastagság között C25/30 - XC2 képlékeny kavicsbeton keverék CEM 42,5 pc. D</t>
    </r>
    <r>
      <rPr>
        <vertAlign val="subscript"/>
        <sz val="10"/>
        <color indexed="8"/>
        <rFont val="Tw Cen MT Condensed"/>
        <family val="2"/>
        <charset val="238"/>
      </rPr>
      <t>max</t>
    </r>
    <r>
      <rPr>
        <sz val="10"/>
        <color indexed="8"/>
        <rFont val="Tw Cen MT Condensed"/>
        <family val="2"/>
        <charset val="238"/>
      </rPr>
      <t xml:space="preserve"> = 16 mm, m = 6,6 finomsági modulussal</t>
    </r>
  </si>
  <si>
    <r>
      <t>Vasbeton gerenda készítése,  X0v(H), XC1, XC2, XC3 környezeti osztályú,  kissé képlékeny vagy képlékeny konzisztenciájú betonból, betonszivattyús technológiával, vibrátoros tömörítéssel, 750 cm</t>
    </r>
    <r>
      <rPr>
        <vertAlign val="superscript"/>
        <sz val="10"/>
        <color indexed="8"/>
        <rFont val="Tw Cen MT Condensed"/>
        <family val="2"/>
        <charset val="238"/>
      </rPr>
      <t>2</t>
    </r>
    <r>
      <rPr>
        <sz val="10"/>
        <color indexed="8"/>
        <rFont val="Tw Cen MT Condensed"/>
        <family val="2"/>
        <charset val="238"/>
      </rPr>
      <t xml:space="preserve"> keresztmetszet felett C20/25 - XC1 kissé képlékeny kavicsbeton keverék CEM 32,5 pc. D</t>
    </r>
    <r>
      <rPr>
        <vertAlign val="subscript"/>
        <sz val="10"/>
        <color indexed="8"/>
        <rFont val="Tw Cen MT Condensed"/>
        <family val="2"/>
        <charset val="238"/>
      </rPr>
      <t>max</t>
    </r>
    <r>
      <rPr>
        <sz val="10"/>
        <color indexed="8"/>
        <rFont val="Tw Cen MT Condensed"/>
        <family val="2"/>
        <charset val="238"/>
      </rPr>
      <t xml:space="preserve"> = 24 mm, m = 7,1 finomsági modulussal</t>
    </r>
  </si>
  <si>
    <r>
      <t>Vasbeton koszorú készítése, X0v(H), XC1, XC2, XC3 környezeti osztályú, kissé képlékeny vagy képlékeny konzisztenciájú betonból, kézi bedolgozással, vibrátoros tömörítéssel, 400 cm</t>
    </r>
    <r>
      <rPr>
        <vertAlign val="superscript"/>
        <sz val="10"/>
        <color indexed="8"/>
        <rFont val="Tw Cen MT Condensed"/>
        <family val="2"/>
        <charset val="238"/>
      </rPr>
      <t>2</t>
    </r>
    <r>
      <rPr>
        <sz val="10"/>
        <color indexed="8"/>
        <rFont val="Tw Cen MT Condensed"/>
        <family val="2"/>
        <charset val="238"/>
      </rPr>
      <t xml:space="preserve"> keresztmetszet felett C20/25 - XC1 kissé képlékeny kavicsbeton keverék CEM 32,5 pc. D</t>
    </r>
    <r>
      <rPr>
        <vertAlign val="subscript"/>
        <sz val="10"/>
        <color indexed="8"/>
        <rFont val="Tw Cen MT Condensed"/>
        <family val="2"/>
        <charset val="238"/>
      </rPr>
      <t>max</t>
    </r>
    <r>
      <rPr>
        <sz val="10"/>
        <color indexed="8"/>
        <rFont val="Tw Cen MT Condensed"/>
        <family val="2"/>
        <charset val="238"/>
      </rPr>
      <t xml:space="preserve"> = 24 mm, m = 7,1 finomsági modulussal</t>
    </r>
  </si>
  <si>
    <r>
      <t>Sík vagy alulbordás vasbeton lemez készítése, 15°-os hajlásszögig, X0v(H), XC1, XC2, XC3 környezeti osztályú, kissé képlékeny vagy képlékeny konzisztenciájú betonból, kézi erővel, vibrátoros tömörítéssel, 12 cm vastagságig C16/20 - X0v(H) kissé képlékeny kavicsbeton keverék CEM 32,5 pc. D</t>
    </r>
    <r>
      <rPr>
        <vertAlign val="subscript"/>
        <sz val="10"/>
        <color indexed="8"/>
        <rFont val="Tw Cen MT Condensed"/>
        <family val="2"/>
        <charset val="238"/>
      </rPr>
      <t>max</t>
    </r>
    <r>
      <rPr>
        <sz val="10"/>
        <color indexed="8"/>
        <rFont val="Tw Cen MT Condensed"/>
        <family val="2"/>
        <charset val="238"/>
      </rPr>
      <t xml:space="preserve"> = 16 mm, m = 6,6 finomsági modulussal</t>
    </r>
  </si>
  <si>
    <r>
      <t>Sík vagy alulbordás vasbeton lemez készítése, 15°-os hajlásszögig, X0v(H), XC1, XC2, XC3 környezeti osztályú, kissé képlékeny vagy képlékeny konzisztenciájú betonból, kézi erővel, vibrátoros tömörítéssel, 12 cm vastagság felett C20/25 - XC1 kissé képlékeny kavicsbeton keverék CEM 32,5 pc. D</t>
    </r>
    <r>
      <rPr>
        <vertAlign val="subscript"/>
        <sz val="10"/>
        <color indexed="8"/>
        <rFont val="Tw Cen MT Condensed"/>
        <family val="2"/>
        <charset val="238"/>
      </rPr>
      <t>max</t>
    </r>
    <r>
      <rPr>
        <sz val="10"/>
        <color indexed="8"/>
        <rFont val="Tw Cen MT Condensed"/>
        <family val="2"/>
        <charset val="238"/>
      </rPr>
      <t xml:space="preserve"> = 24 mm, m = 7,1 finomsági modulussal</t>
    </r>
  </si>
  <si>
    <r>
      <t>Lépcső készítése vasbetonból, X0v(H), XC1, XC2, XC3 környezeti osztályú, kissé képlékeny vagy képlékeny konzisztenciájú betonból, betonszivattyús technológiával, vibrátoros tömörítéssel C20/25 - XC1 kissé képlékeny kavicsbeton keverék CEM 32,5 pc. D</t>
    </r>
    <r>
      <rPr>
        <vertAlign val="subscript"/>
        <sz val="10"/>
        <color indexed="8"/>
        <rFont val="Tw Cen MT Condensed"/>
        <family val="2"/>
        <charset val="238"/>
      </rPr>
      <t>max</t>
    </r>
    <r>
      <rPr>
        <sz val="10"/>
        <color indexed="8"/>
        <rFont val="Tw Cen MT Condensed"/>
        <family val="2"/>
        <charset val="238"/>
      </rPr>
      <t xml:space="preserve"> = 24 mm, m = 7,1 finomsági modulussal</t>
    </r>
  </si>
  <si>
    <r>
      <t>Lejtbeton készítése helyszínen kevert betonból, kézi továbbítással és bedolgozással, merev aljzatra, tartószerkezetre léccel lehúzva, kavicsbetonból, C 8/10 - C 16/20 kissé képlékeny konzisztenciájú betonból, 6 - 10 cm vastagságban C16/20 - X0b(H) kissé képlékeny kavicsbeton keverék CEM 42,5 pc. D</t>
    </r>
    <r>
      <rPr>
        <vertAlign val="subscript"/>
        <sz val="10"/>
        <color indexed="8"/>
        <rFont val="Tw Cen MT Condensed"/>
        <family val="2"/>
        <charset val="238"/>
      </rPr>
      <t>max</t>
    </r>
    <r>
      <rPr>
        <sz val="10"/>
        <color indexed="8"/>
        <rFont val="Tw Cen MT Condensed"/>
        <family val="2"/>
        <charset val="238"/>
      </rPr>
      <t xml:space="preserve"> = 16 mm, m = 6,4 finomsági modulussal</t>
    </r>
  </si>
  <si>
    <r>
      <t>Üvegtégla fal készítése, 2,00 m</t>
    </r>
    <r>
      <rPr>
        <vertAlign val="superscript"/>
        <sz val="10"/>
        <color indexed="8"/>
        <rFont val="Tw Cen MT Condensed"/>
        <family val="2"/>
        <charset val="238"/>
      </rPr>
      <t>2</t>
    </r>
    <r>
      <rPr>
        <sz val="10"/>
        <color indexed="8"/>
        <rFont val="Tw Cen MT Condensed"/>
        <family val="2"/>
        <charset val="238"/>
      </rPr>
      <t xml:space="preserve"> felület felett, 19x19x8-10 cm méretű üvegtéglából Stella 198 fehér üvegtégla, 19x19x8 cm</t>
    </r>
  </si>
  <si>
    <r>
      <t>Vasbeton sáv-, talp- lemezalap készítése szivattyús technológiával, .....minőségű betonból C16/20 - X0v(H) képlékeny kavicsbeton keverék CEM 32,5 pc. D</t>
    </r>
    <r>
      <rPr>
        <vertAlign val="subscript"/>
        <sz val="10"/>
        <color indexed="8"/>
        <rFont val="Tw Cen MT Condensed"/>
        <family val="2"/>
        <charset val="238"/>
      </rPr>
      <t>max</t>
    </r>
    <r>
      <rPr>
        <sz val="10"/>
        <color indexed="8"/>
        <rFont val="Tw Cen MT Condensed"/>
        <family val="2"/>
        <charset val="238"/>
      </rPr>
      <t xml:space="preserve"> = 16 mm, m = 6,6 finomsági modulussal</t>
    </r>
  </si>
  <si>
    <r>
      <t>Szerelőbeton készítése, .....minőségű betonból 10 cm vastagságig C12/15 - X0b(H) képlékeny kavicsbeton keverék CEM 32,5 pc. D</t>
    </r>
    <r>
      <rPr>
        <vertAlign val="subscript"/>
        <sz val="10"/>
        <color indexed="8"/>
        <rFont val="Tw Cen MT Condensed"/>
        <family val="2"/>
        <charset val="238"/>
      </rPr>
      <t>max</t>
    </r>
    <r>
      <rPr>
        <sz val="10"/>
        <color indexed="8"/>
        <rFont val="Tw Cen MT Condensed"/>
        <family val="2"/>
        <charset val="238"/>
      </rPr>
      <t xml:space="preserve"> = 16 mm, m = 6,5 finomsági modulussal</t>
    </r>
  </si>
  <si>
    <r>
      <t>Munkaárok földkiemelése közművesített területen, kézi erővel, bármely konzisztenciájú talajban, dúcolás nélkül, 2,0 m</t>
    </r>
    <r>
      <rPr>
        <vertAlign val="superscript"/>
        <sz val="10"/>
        <color indexed="8"/>
        <rFont val="Tw Cen MT Condensed"/>
        <family val="2"/>
        <charset val="238"/>
      </rPr>
      <t>2</t>
    </r>
    <r>
      <rPr>
        <sz val="10"/>
        <color indexed="8"/>
        <rFont val="Tw Cen MT Condensed"/>
        <family val="2"/>
        <charset val="238"/>
      </rPr>
      <t>-nél nagyobb szelvénynél, IV. talajosztály</t>
    </r>
  </si>
  <si>
    <r>
      <t>Munkaárok földkiemelése közmű nélküli területen, gépi erővel, kiegészítő kézi munkával, bármely konzisztenciájú, I-IV. oszt. talajban, dúcolás nélkül, 3,0 m</t>
    </r>
    <r>
      <rPr>
        <vertAlign val="superscript"/>
        <sz val="10"/>
        <color indexed="8"/>
        <rFont val="Tw Cen MT Condensed"/>
        <family val="2"/>
        <charset val="238"/>
      </rPr>
      <t>2</t>
    </r>
    <r>
      <rPr>
        <sz val="10"/>
        <color indexed="8"/>
        <rFont val="Tw Cen MT Condensed"/>
        <family val="2"/>
        <charset val="238"/>
      </rPr>
      <t xml:space="preserve"> szelvényig</t>
    </r>
  </si>
  <si>
    <r>
      <t>Építési törmelék konténeres elszállítása, lerakása, lerakóhelyi díjjal, 10,0 m</t>
    </r>
    <r>
      <rPr>
        <vertAlign val="superscript"/>
        <sz val="10"/>
        <color indexed="8"/>
        <rFont val="Tw Cen MT Condensed"/>
        <family val="2"/>
        <charset val="238"/>
      </rPr>
      <t>3</t>
    </r>
    <r>
      <rPr>
        <sz val="10"/>
        <color indexed="8"/>
        <rFont val="Tw Cen MT Condensed"/>
        <family val="2"/>
        <charset val="238"/>
      </rPr>
      <t>-es konténerbe</t>
    </r>
  </si>
  <si>
    <t>Építmény közvetlen költségei</t>
  </si>
  <si>
    <t>NETTÓ:</t>
  </si>
  <si>
    <t>ÁFA:</t>
  </si>
  <si>
    <t>BRUTTÓ:</t>
  </si>
  <si>
    <t>KÖLTSÉGVETÉS</t>
  </si>
  <si>
    <t>15-010-8.4.4</t>
  </si>
  <si>
    <t>Ideiglenes alátámasztás készítése födémkiváltás helyén</t>
  </si>
  <si>
    <t>fm</t>
  </si>
  <si>
    <t>87-031-1.2.1.1.1</t>
  </si>
  <si>
    <t>Személyfelvonó gépházas, 630 kg terhelhetőséggel</t>
  </si>
  <si>
    <t>Beépített szállító- és emelő berendezések</t>
  </si>
  <si>
    <t>Egyeneskarú lépcső zsaluzása,  a fokok és lépcsőoldalak bezsaluzásával, fa zsaluzattal</t>
  </si>
  <si>
    <t>Felület-előkészítés meglévő cementkötésű aljzat tisztítása, laza vagy szennyezett felületrészek eltávolítása</t>
  </si>
  <si>
    <t>32-002-1.1.1-0120016</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</si>
  <si>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A-10 kerámia burkolatú nyílásáthidaló, 2,25 m</t>
  </si>
  <si>
    <t>kts</t>
  </si>
  <si>
    <t>U80 tüzihorganyzott alátét szerkezet készítése, WPC teraszburkolat fogadószerkezete, pontszerű szintező alátámasztóbakokra szerelve</t>
  </si>
  <si>
    <t>33-011-1.1.2.1.2.1.1-02132106</t>
  </si>
  <si>
    <t>Válaszfal építése, égetett agyag-kerámia termékekből, nútféderes elemekből, 100 mm falvastagságban, 500x238x100 mm-es méretű válaszfallapból, falazó, cementes mészhabarcsba falazva POROTHERM 10 N+F válaszfallap, 500x238x100 mm, M 1 (Hf10-mc) falazó, cementes mészhabarcs</t>
  </si>
  <si>
    <t>Enyhén porózus, nedvszívó, gyengén homokosodó falfelületek felületmegerősítő mélyalapozása, vizes-diszperziós mélyalapozóval, tagolt felületen Héra falfix vizes diszperziós mélyalapozó, EAN: 5995061648627</t>
  </si>
  <si>
    <t>47-010-3.1.2-0151801</t>
  </si>
  <si>
    <t>Belső festéseknél felület előkészítése, részmunkák; felület glettelése zsákos kiszerelésű anyagból (alapozóval, sarokvédelemmel), bármilyen padozatú helyiségben, vakolt felületen, 1,5 mm vastagságban tagolt felületen Baumit FinoBello, gipszes glett, 0-10 mm-es vastagságban, Cikkszám: 951720</t>
  </si>
  <si>
    <t>47-000-1.99-0415512</t>
  </si>
  <si>
    <t>47-011-15.1.1.2-0151171</t>
  </si>
  <si>
    <t>Diszperziós festés műanyag bázisú vizes-diszperziós  fehér vagy gyárilag színezett festékkel, új vagy régi lekapart, előkészített alapfelületen, vakolaton, két rétegben, tagolt sima felületen Héra diszperziós belső falfesték, fehér, EAN: 5995061999118</t>
  </si>
  <si>
    <t>44-012-2-0212951</t>
  </si>
  <si>
    <t>Műanyag lécek, sorolók, kiegészítők elhelyezése (beépítéssel) Ablakkönyöklő elhelyezése, ksz.: 50 cm</t>
  </si>
  <si>
    <t>Műanyag lécek, sorolók, kiegészítők elhelyezése (beépítéssel) Ablakpárkány elhelyezése, ksz.: 20 cm</t>
  </si>
  <si>
    <t>A10, Beltéri nyílászárók elhelyezése, beltéri ajtó, előre kihagyott falnyílásba, utólagos elhelyezéssel, tömítéssel, szerelvényezve, finom beállítással, konszignáció szerinti kialakításban, méret: 180 x 200 cm</t>
  </si>
  <si>
    <t>A11, Beltéri nyílászárók elhelyezése, beltéri ajtó, előre kihagyott falnyílásba, utólagos elhelyezéssel, tömítéssel, szerelvényezve, finom beállítással, konszignáció szerinti kialakításban, méret: 87,5 x 200 cm</t>
  </si>
  <si>
    <r>
      <rPr>
        <u/>
        <sz val="10"/>
        <color indexed="8"/>
        <rFont val="Tw Cen MT Condensed"/>
        <family val="2"/>
        <charset val="238"/>
      </rPr>
      <t>M01</t>
    </r>
    <r>
      <rPr>
        <sz val="10"/>
        <color theme="1"/>
        <rFont val="Tw Cen MT Condensed"/>
        <family val="2"/>
        <charset val="238"/>
      </rPr>
      <t>, Műanyag kültéri nyílászárók, hőszigetelt, fokozott légzárású ablak elhelyezése előre kihagyott falnyílásba, tömítéssel, szerelvényezve, finombeállítással, konszignáció szerinti kialakításban, HIG AERECO EHA755 higrosztatikus légbevezetővel, méret: 98 x 180 cm</t>
    </r>
  </si>
  <si>
    <r>
      <rPr>
        <u/>
        <sz val="10"/>
        <color indexed="8"/>
        <rFont val="Tw Cen MT Condensed"/>
        <family val="2"/>
        <charset val="238"/>
      </rPr>
      <t>M02</t>
    </r>
    <r>
      <rPr>
        <sz val="10"/>
        <color theme="1"/>
        <rFont val="Tw Cen MT Condensed"/>
        <family val="2"/>
        <charset val="238"/>
      </rPr>
      <t>, Műanyag kültéri nyílászárók, hőszigetelt, fokozott légzárású ablak elhelyezése előre kihagyott falnyílásba, tömítéssel, szerelvényezve, finombeállítással, konszignáció szerinti kialakításban, HIG AERECO EHA755 higrosztatikus légbevezetővel, méret: 100 x 180 cm</t>
    </r>
  </si>
  <si>
    <t>L08, Függőleges acélszelvény, alul-felül tartószerkezethez rögzítve, talplemezen áthajtott dübelezéssel</t>
  </si>
  <si>
    <t>L20, Lépcsőházi acélkorlát felújítása, konszignáció szerinti kialakításban, hossz: 12800 mm</t>
  </si>
  <si>
    <t>L21, Angolakna védőkorlátjának felújítása, konszignáció szerinti kialakításban, hossz: 6550 mm</t>
  </si>
  <si>
    <t>L22, Oldalbejárati előlépcső, meglévő korlátjának felújítása, konszignáció szerinti kialakításban, hossz: 4550 mm</t>
  </si>
  <si>
    <t>L23, Külső egyenes vízszintes teraszkorlát felújítása, konszignáció szerinti kialakításban, hossz: 4420 mm</t>
  </si>
  <si>
    <t>35-091-1.5</t>
  </si>
  <si>
    <t>Padlásjárda készítése 3 darab egymásmellé helyezett fenyőpalló</t>
  </si>
  <si>
    <t>Padlóburkolat hordozószerkezetének felületelőkészítése beltérben, beton alapfelületen önterülő felületkiegyenlítés készítése 5 mm átlagos rétegvastagságban MAPEI ECO önterülő aljzatkiegyenlítő</t>
  </si>
  <si>
    <t>Padlóburkolat készítése, beltérben, tégla, beton, vakolt alapfelületen, gres, kőporcelán lappal, kötésben vagy hálósan, 3-5 mm vtg. ragasztóba rakva, 1-10 mm fugaszélességgel, 20x20 - 40x40 cm közötti lapmérettel MAPEI Kerabomd cementkötésű ragasztóhabarcs, szürke, Keracolor fugázóhabarcs</t>
  </si>
  <si>
    <t>Lábazatburkolat készítése, beltérben, gres, kőporcelán lappal, egyenes, egysoros kivitelben, 3-5 mm ragasztóba rakva, 1-10 mm fugaszélességgel, 10 cm magasságig, 20x20 - 40×40 cm közötti lapmérettel MAPEI Kerabomd  cementkötésű ragasztóhabarcs, szürke, Keracolor fugázóhabarcs</t>
  </si>
  <si>
    <t>Padlóburkolat készítése, kültérben, hőterhelt felületen, tégla, beton, vakolt alapfelületen, gres, kőporcelán lappal, kötésben vagy hálósan, 3-5 mm vtg. ragasztóba rakva, 1-10 mm fugaszélességgel, 20x20 - 40x40 cm közötti lapmérettel MAPEI Kerabomd cementkötésű ragasztóhabarcs, szürke, Fugolastic fugázóhabarcs</t>
  </si>
  <si>
    <t>Lépcsőburkolat készítése, beltérben, 3-10 mm ragasztóba rakva,  1-20 mm fugaszélességgel, járólap 35 cm szélességig,  3 cm lapvastagságig, (élvédelem nélkül) gres, kőporcelán lappal, 20x20 - 40×40 cm közötti lapmérettel MAPEI Kerabomd  cementkötésű ragasztóhabarcs, szürke, Keracolor fugázóhabarcs</t>
  </si>
  <si>
    <t>Lépcsőburkolat készítése, beltérben, 3-10 mm ragasztóba rakva,  1-20 mm fugaszélességgel, homloklap, tagozat nélkül, gres, kőporcelán lappal, 20x20 - 40×40 cm közötti lapmérettel MAPEI Kerabomd T cementkötésű ragasztóhabarcs, szürke, MAPEI Kerabomd  cementkötésű ragasztóhabarcs, szürke, Keracolor fugázóhabarcs</t>
  </si>
  <si>
    <t>Lábazatburkolat készítése, kültérben, gres, kőporcelán lappal, lépcsős kivitelben, ragasztva, 3-5 mm ragasztóba rakva, 1-10 mm fugaszélességgel, 20 cm magasságig, 20x20 - 40×40 cm közötti lapmérettel MAPEI Kerabomd T cementkötésű ragasztóhabarcs, szürke, Fugolastic fugázóhabarcs</t>
  </si>
  <si>
    <t>Műkőburkolatok; padlóburkolat, műkőszegélye készítése, felületi megdolgozással, 40 cm kiterített szélességben Műkőkeverék fehér, finom, fagy- és kopásálló</t>
  </si>
  <si>
    <t>Födém; Padló hőszigetelő anyag elhelyezése, vízszintes felületen, aljzatbeton alá, úsztató rétegként, expandált polisztirolhab lemezzel AUSTROTHERM AT-N100 expandált polisztirolhab hőszigetelő lemez, 1000x500x100 mm</t>
  </si>
  <si>
    <t>Födém; Padló hőszigetelő anyag elhelyezése, vízszintes felületen, nem járható födémre, kőzetgyapot hőszigetelő lemezzel ROCKWOOL Deltarock szigetelő éklemez 120 mm</t>
  </si>
  <si>
    <t>Födém; Mennyezet alulról hűlő födém hőszigetelése, utólag elhelyezve, vízszintes felületen, dűbelezve (rögzítés külön tételben), szálas szigetelő anyaggal (üveggyapot, kőzetgyapot) ROCKWOOL Fixrock FB1 kőzetgyapot hőszigetelő lemez, fekete üvegfátyol kasírozással 100 mm</t>
  </si>
  <si>
    <t xml:space="preserve">Szigetelések rögzítése; Hőszigetelő táblák pontszerű mechanikai rögzítése, homlokzati felületén, vázkerámia aljzatszerkezethez, műanyag vagy fém beütőszeges  műanyag beütődübelekkel MASTERPLAST Thermomaster D-H 210 mm, fém beütőszeges tárcsás dübel, </t>
  </si>
  <si>
    <t>Szigetelések rögzítése; Hőszigetelő táblák pontszerű mechanikai rögzítése, alulról hűlő födém alsó felületén, beton aljzatszerkezethez, műanyag vagy fém beütőszeges  műanyag beütődübelekkel MASTERPLAST Thermomaster D-H 170 mm, fém beütőszeges tárcsás dübel</t>
  </si>
  <si>
    <t>Megrendelő</t>
  </si>
  <si>
    <t xml:space="preserve">Cím : 3770 SAJÓSZENTPÉTER, KÁLVIN TÉR 4.         </t>
  </si>
  <si>
    <t>Név : SAJÓSZENTPÉTER VÁROSI ÖNKORMÁNYZAT</t>
  </si>
  <si>
    <t>Kontaktesztrich készítése kézi feldolgozással, cementbázisú esztrichből C30 szilárdsági osztálynak megfelelően, 3 cm vastagságban MAPEI Topcem Pronto szárazesztrich</t>
  </si>
  <si>
    <t>31-032-2.1.4.1-0313444</t>
  </si>
  <si>
    <t>Gumiburkolat fektetése szabványos, kiegyenlített aljzatra, gumilemezből GS20 Rubric gumilap fitnesz gumilap Mapei V4sp diszperiós ragasztóval ragasztva 20x1000x1000mm fekete</t>
  </si>
  <si>
    <t xml:space="preserve">PVC sportpadló burkolat fektetése szabványos, kiegyenlített aljzatra, Graboflex Gymfit 60 termék (tekercsben, 6mm vtg), Mapei V4sp diszperiós ragasztóval ragasztva </t>
  </si>
  <si>
    <t>M01R, Műanyag kültéri nyílászárók, hőszigetelt, fokozott légzárású ablak elhelyezése előre kihagyott falnyílásba, tömítéssel, szerelvényezve, finombeállítással, konszignáció szerinti kialakításban, méret: 98 x 180 cm</t>
  </si>
  <si>
    <t>L07, Belső üvegfal elhelyezése, konszignáció szerinti kialakításban, méret: 3000 x 2100 mm egyik oldalról reflexiós enyhén tükröző fóliával</t>
  </si>
  <si>
    <t>L12, Acél-üveg függesztett előtető elhelyezése, konszignáció szerinti kialakításban, méret: 5100 x 1800 mm</t>
  </si>
  <si>
    <t>L14, Tűzgátló ajtó elhelyezése, T30 tűzállóság (EI30), konszignáció szerinti kialakításban, méret: 1000 x 2100 mm</t>
  </si>
  <si>
    <t>L13, Tűzgátló ajtó elhelyezése, T30 tűzállóság (EI30), konszignáció szerinti kialakításban, méret: 1000 x 2100 mm</t>
  </si>
  <si>
    <t>L15, Tűzgátló ajtó elhelyezése, T30 tűzállóság (EI30), konszignáció szerinti kialakításban, méret: 900 x 2100 mm</t>
  </si>
  <si>
    <t>Beton aljzat készítése, betonszivattyú továbbítással és kézi
bedolgozással, merev aljzatra, tartószerkezetre léccel lehúzva, kavicsbetonból, C 8/10 - C 16/20 kissé képlékeny konzisztenciájú betonból, 6,0 cm vastagságban C16/20 - X0b(H) kissé képlékeny kavicsbeton keverék CEM 42,5 pc. Dmax = 16 mm, m = 6,4 finomsági modulussal</t>
  </si>
  <si>
    <t>31-030-11.2.1.2-
0121119</t>
  </si>
  <si>
    <t>Térburkolat készítése rendszerkövekből  6 cm-es vastagsággal, 10x10x6 - 40x40x6 cm közötti méretekben Barabás Gerecse térkő 10x20x6 cm, szürke, homokágyazattal</t>
  </si>
  <si>
    <t>Egyéb használatos szegélykövek, út és körforgalom szegélyek készítése, alapárok kiemelése nélkül, betonhézagolással, 100 cm hosszú elemekből BARABÁS kerti szegély 100x20x5 cm, szürke</t>
  </si>
  <si>
    <t>B06, Beépített bútorok, szauna készítés, oldalfalak, padló és mennyezet faszerkeztű burkolásával, oldalfal és mennyezet hőszigeteléssel, komplett szauna kilakítás de ülőpad és szaunakályha nélkül</t>
  </si>
  <si>
    <t>45-015-2.4.5-0135788</t>
  </si>
  <si>
    <t>Infokommunikációs tábla elhelyezése, útbaigazító tábla, aktuális építményszint alaprajzát és helyiségeit bemutató tábla, feliratozással, Barille írással, elhelyezése és kialakítása Akadálymentes követelményeknek megfelelően, oldalfalon történő rögzítéssel, formahabosított kartonra kasírozott műanyag fóliából</t>
  </si>
  <si>
    <t>45-015-2.4.5-0135789</t>
  </si>
  <si>
    <t>Infokommunikációs tábla elhelyezése, helyiségnévtábla, szükség szerinti piktogramm elhelyezéssel, feliratozással, Barille írással, elhelyezése és kialakítása Akadálymentes követelményeknek megfelelően, oldalfalon történő rögzítéssel, formahabosított kartonra kasírozott műanyag fóliából</t>
  </si>
  <si>
    <t>45-018-2.3.3-0063428</t>
  </si>
  <si>
    <t>Homlokzaton ragasztással elhelyezett intézmény megnevezésére szolgáló felirat, lézervágott 5 cm vastag formahabosított polisztirolból, festett kivitelben, 30 cm magas betűmérettel 10-15db betű</t>
  </si>
  <si>
    <t>39-001-3.2.2-0210200</t>
  </si>
  <si>
    <t>CW fém vázszerkezetre szerelt válaszfal 2 x 2 rtg. normál, 12,5 mm vtg. gipszkarton borítással, hőszigeteléssel, csavarfejek és illesztések glettelve (Q2), egyszeres, sűrített, (40 vagy 41,7 cm bordatávolság) CW 75-06 mm vtg. tartóvázzal KNAUF A 13 normál építőlemez, 12,5 mm HRAK 1250/2000 Cikksz: 31307120, ásványi szálas hőszigetelés, 2. rtg karton impregnált kivitelben helyiség funkciójától függően</t>
  </si>
  <si>
    <t xml:space="preserve">    2017. október hó                                                                          </t>
  </si>
  <si>
    <t>ÁRAZATLAN</t>
  </si>
  <si>
    <t>B08, és B09 Beépített bútorok, 3d-s mászó labirintus, 120 x 120 cm méretű modul kockaelemekből, 3 emelet magas építmény, befoglaló méret: 840 x 480cm, konszignáció szerinti kialakításban,</t>
  </si>
  <si>
    <t>3770 SAJÓSZENTPÉTER, HARICA UTCA 1/A. HRSZ: 441/1</t>
  </si>
  <si>
    <t>ZÖLD VÁROS KIALAKÍTÁSA SAJÓSZENTPÉTER KERTVÁROS VÁROSRÉSZÉN PROJEKT</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</si>
</sst>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0"/>
      <color theme="1"/>
      <name val="Tw Cen MT Condensed"/>
      <family val="2"/>
      <charset val="238"/>
    </font>
    <font>
      <sz val="10"/>
      <color indexed="8"/>
      <name val="Tw Cen MT Condensed"/>
      <family val="2"/>
      <charset val="238"/>
    </font>
    <font>
      <b/>
      <sz val="10"/>
      <color indexed="8"/>
      <name val="Tw Cen MT Condensed"/>
      <family val="2"/>
      <charset val="238"/>
    </font>
    <font>
      <vertAlign val="superscript"/>
      <sz val="10"/>
      <color indexed="8"/>
      <name val="Tw Cen MT Condensed"/>
      <family val="2"/>
      <charset val="238"/>
    </font>
    <font>
      <vertAlign val="subscript"/>
      <sz val="10"/>
      <color indexed="8"/>
      <name val="Tw Cen MT Condensed"/>
      <family val="2"/>
      <charset val="238"/>
    </font>
    <font>
      <u/>
      <sz val="10"/>
      <color indexed="8"/>
      <name val="Tw Cen MT Condensed"/>
      <family val="2"/>
      <charset val="238"/>
    </font>
    <font>
      <b/>
      <sz val="10"/>
      <color theme="1"/>
      <name val="Tw Cen MT Condensed"/>
      <family val="2"/>
      <charset val="238"/>
    </font>
    <font>
      <sz val="12"/>
      <color theme="1"/>
      <name val="Tw Cen MT Condensed"/>
      <family val="2"/>
      <charset val="238"/>
    </font>
    <font>
      <b/>
      <sz val="12"/>
      <color theme="1"/>
      <name val="Tw Cen MT Condensed"/>
      <family val="2"/>
      <charset val="238"/>
    </font>
    <font>
      <b/>
      <sz val="16"/>
      <color theme="1"/>
      <name val="Tw Cen MT Condensed"/>
      <family val="2"/>
      <charset val="238"/>
    </font>
    <font>
      <b/>
      <sz val="24"/>
      <color theme="1"/>
      <name val="Tw Cen MT Condensed"/>
      <family val="2"/>
      <charset val="238"/>
    </font>
    <font>
      <sz val="8"/>
      <name val="Tw Cen MT Condensed"/>
      <family val="2"/>
      <charset val="238"/>
    </font>
    <font>
      <u/>
      <sz val="10"/>
      <color theme="10"/>
      <name val="Tw Cen MT Condensed"/>
      <family val="2"/>
      <charset val="238"/>
    </font>
    <font>
      <u/>
      <sz val="10"/>
      <color theme="11"/>
      <name val="Tw Cen MT Condensed"/>
      <family val="2"/>
      <charset val="238"/>
    </font>
    <font>
      <sz val="10"/>
      <color theme="1"/>
      <name val="Tw Cen MT Condensed"/>
      <family val="2"/>
      <charset val="238"/>
    </font>
  </fonts>
  <fills count="3">
    <fill>
      <patternFill patternType="none"/>
    </fill>
    <fill>
      <patternFill patternType="gray125"/>
    </fill>
    <fill>
      <patternFill patternType="solid">
        <fgColor theme="0" tint="-0.14996795556505021"/>
        <bgColor indexed="64"/>
      </patternFill>
    </fill>
  </fills>
  <borders count="52">
    <border>
      <left/>
      <right/>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medium">
        <color auto="1"/>
      </left>
      <right style="hair">
        <color auto="1"/>
      </right>
      <top style="hair">
        <color auto="1"/>
      </top>
      <bottom style="medium">
        <color auto="1"/>
      </bottom>
      <diagonal/>
    </border>
    <border>
      <left/>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diagonal/>
    </border>
    <border>
      <left/>
      <right style="medium">
        <color auto="1"/>
      </right>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medium">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medium">
        <color auto="1"/>
      </right>
      <top style="thin">
        <color auto="1"/>
      </top>
      <bottom style="hair">
        <color auto="1"/>
      </bottom>
      <diagonal/>
    </border>
    <border>
      <left style="medium">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hair">
        <color auto="1"/>
      </left>
      <right style="hair">
        <color auto="1"/>
      </right>
      <top style="thin">
        <color auto="1"/>
      </top>
      <bottom style="thin">
        <color auto="1"/>
      </bottom>
      <diagonal/>
    </border>
    <border>
      <left style="medium">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medium">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top style="thin">
        <color auto="1"/>
      </top>
      <bottom style="medium">
        <color auto="1"/>
      </bottom>
      <diagonal/>
    </border>
  </borders>
  <cellStyleXfs count="3">
    <xf numFmtId="0" fontId="0" fillId="0" borderId="0"/>
    <xf numFmtId="0" fontId="12" fillId="0" borderId="0" applyNumberFormat="0" applyFill="0" applyBorder="0" applyAlignment="0" applyProtection="0"/>
    <xf numFmtId="0" fontId="13" fillId="0" borderId="0" applyNumberFormat="0" applyFill="0" applyBorder="0" applyAlignment="0" applyProtection="0"/>
  </cellStyleXfs>
  <cellXfs count="179">
    <xf numFmtId="0" fontId="0" fillId="0" borderId="0" xfId="0"/>
    <xf numFmtId="0" fontId="7" fillId="0" borderId="0" xfId="0" applyFont="1" applyAlignment="1">
      <alignment vertical="top"/>
    </xf>
    <xf numFmtId="0" fontId="6" fillId="0" borderId="0" xfId="0" applyFont="1" applyAlignment="1">
      <alignment vertical="top" wrapText="1"/>
    </xf>
    <xf numFmtId="0" fontId="0" fillId="0" borderId="0" xfId="0" applyFont="1" applyAlignment="1">
      <alignment horizontal="left" vertical="top" wrapText="1"/>
    </xf>
    <xf numFmtId="0" fontId="0" fillId="0" borderId="0" xfId="0" applyFont="1" applyAlignment="1">
      <alignment vertical="top" wrapText="1"/>
    </xf>
    <xf numFmtId="0" fontId="6" fillId="0" borderId="0" xfId="0" applyFont="1" applyBorder="1" applyAlignment="1">
      <alignment vertical="top" wrapText="1"/>
    </xf>
    <xf numFmtId="3" fontId="0" fillId="0" borderId="0" xfId="0" applyNumberFormat="1" applyFont="1" applyAlignment="1">
      <alignment horizontal="right" vertical="top" wrapText="1"/>
    </xf>
    <xf numFmtId="0" fontId="0" fillId="0" borderId="0" xfId="0" applyNumberFormat="1" applyFont="1" applyAlignment="1">
      <alignment vertical="top" wrapText="1"/>
    </xf>
    <xf numFmtId="3" fontId="6" fillId="0" borderId="0" xfId="0" applyNumberFormat="1" applyFont="1" applyAlignment="1">
      <alignment horizontal="right" vertical="top" wrapText="1"/>
    </xf>
    <xf numFmtId="3" fontId="2" fillId="0" borderId="0" xfId="0" applyNumberFormat="1" applyFont="1" applyAlignment="1">
      <alignment horizontal="right" vertical="top" wrapText="1"/>
    </xf>
    <xf numFmtId="0" fontId="2" fillId="0" borderId="0" xfId="0" applyFont="1" applyAlignment="1">
      <alignment vertical="top" wrapText="1"/>
    </xf>
    <xf numFmtId="0" fontId="6" fillId="0" borderId="0" xfId="0" applyFont="1" applyAlignment="1">
      <alignment horizontal="right" vertical="top" wrapText="1"/>
    </xf>
    <xf numFmtId="0" fontId="2" fillId="0" borderId="0" xfId="0" applyFont="1" applyAlignment="1">
      <alignment horizontal="right" vertical="top" wrapText="1"/>
    </xf>
    <xf numFmtId="0" fontId="8" fillId="0" borderId="0" xfId="0" applyFont="1" applyBorder="1" applyAlignment="1">
      <alignment vertical="top" wrapText="1"/>
    </xf>
    <xf numFmtId="0" fontId="7" fillId="0" borderId="0" xfId="0" applyFont="1" applyBorder="1" applyAlignment="1">
      <alignment vertical="top" wrapText="1"/>
    </xf>
    <xf numFmtId="3" fontId="7" fillId="0" borderId="0" xfId="0" applyNumberFormat="1" applyFont="1" applyBorder="1" applyAlignment="1">
      <alignment vertical="top" wrapText="1"/>
    </xf>
    <xf numFmtId="0" fontId="8" fillId="0" borderId="1" xfId="0" applyFont="1" applyBorder="1" applyAlignment="1">
      <alignment vertical="top" wrapText="1"/>
    </xf>
    <xf numFmtId="3" fontId="8" fillId="0" borderId="1" xfId="0" applyNumberFormat="1" applyFont="1" applyBorder="1" applyAlignment="1">
      <alignment horizontal="right" vertical="top" wrapText="1"/>
    </xf>
    <xf numFmtId="3" fontId="8" fillId="0" borderId="2" xfId="0" applyNumberFormat="1" applyFont="1" applyBorder="1" applyAlignment="1">
      <alignment horizontal="right" vertical="top" wrapText="1"/>
    </xf>
    <xf numFmtId="3" fontId="8" fillId="0" borderId="1" xfId="0" applyNumberFormat="1" applyFont="1" applyBorder="1" applyAlignment="1">
      <alignment vertical="top" wrapText="1"/>
    </xf>
    <xf numFmtId="3" fontId="8" fillId="0" borderId="2" xfId="0" applyNumberFormat="1" applyFont="1" applyBorder="1" applyAlignment="1">
      <alignment vertical="top" wrapText="1"/>
    </xf>
    <xf numFmtId="0" fontId="7" fillId="0" borderId="3" xfId="0" applyFont="1" applyBorder="1" applyAlignment="1">
      <alignment vertical="top" wrapText="1"/>
    </xf>
    <xf numFmtId="3" fontId="7" fillId="0" borderId="3" xfId="0" applyNumberFormat="1" applyFont="1" applyBorder="1" applyAlignment="1">
      <alignment vertical="top" wrapText="1"/>
    </xf>
    <xf numFmtId="3" fontId="7" fillId="0" borderId="4" xfId="0" applyNumberFormat="1" applyFont="1" applyBorder="1" applyAlignment="1">
      <alignment vertical="top" wrapText="1"/>
    </xf>
    <xf numFmtId="0" fontId="7" fillId="0" borderId="5" xfId="0" applyFont="1" applyBorder="1" applyAlignment="1">
      <alignment vertical="top" wrapText="1"/>
    </xf>
    <xf numFmtId="3" fontId="7" fillId="0" borderId="5" xfId="0" applyNumberFormat="1" applyFont="1" applyBorder="1" applyAlignment="1">
      <alignment vertical="top" wrapText="1"/>
    </xf>
    <xf numFmtId="3" fontId="7" fillId="0" borderId="6" xfId="0" applyNumberFormat="1" applyFont="1" applyBorder="1" applyAlignment="1">
      <alignment vertical="top" wrapText="1"/>
    </xf>
    <xf numFmtId="0" fontId="7" fillId="0" borderId="7" xfId="0" applyFont="1" applyBorder="1" applyAlignment="1">
      <alignment vertical="top" wrapText="1"/>
    </xf>
    <xf numFmtId="3" fontId="7" fillId="0" borderId="7" xfId="0" applyNumberFormat="1" applyFont="1" applyBorder="1" applyAlignment="1">
      <alignment vertical="top" wrapText="1"/>
    </xf>
    <xf numFmtId="3" fontId="7" fillId="0" borderId="8" xfId="0" applyNumberFormat="1" applyFont="1" applyBorder="1" applyAlignment="1">
      <alignment vertical="top" wrapText="1"/>
    </xf>
    <xf numFmtId="0" fontId="8" fillId="0" borderId="9" xfId="0" applyFont="1" applyBorder="1" applyAlignment="1">
      <alignment horizontal="left" vertical="top" wrapText="1" indent="1"/>
    </xf>
    <xf numFmtId="0" fontId="7" fillId="0" borderId="10" xfId="0" applyFont="1" applyBorder="1" applyAlignment="1">
      <alignment horizontal="left" vertical="top" wrapText="1" indent="1"/>
    </xf>
    <xf numFmtId="0" fontId="7" fillId="0" borderId="11" xfId="0" applyFont="1" applyBorder="1" applyAlignment="1">
      <alignment horizontal="left" vertical="top" wrapText="1" indent="1"/>
    </xf>
    <xf numFmtId="0" fontId="7" fillId="0" borderId="12" xfId="0" applyFont="1" applyBorder="1" applyAlignment="1">
      <alignment horizontal="left" vertical="top" wrapText="1" indent="1"/>
    </xf>
    <xf numFmtId="0" fontId="7" fillId="0" borderId="0" xfId="0" applyFont="1" applyBorder="1" applyAlignment="1">
      <alignment horizontal="left" vertical="top" wrapText="1" indent="1"/>
    </xf>
    <xf numFmtId="9" fontId="7" fillId="0" borderId="13" xfId="0" applyNumberFormat="1" applyFont="1" applyBorder="1" applyAlignment="1">
      <alignment vertical="top"/>
    </xf>
    <xf numFmtId="0" fontId="8" fillId="0" borderId="0" xfId="0" applyFont="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7" fillId="0" borderId="16" xfId="0" applyFont="1" applyBorder="1" applyAlignment="1">
      <alignment vertical="top"/>
    </xf>
    <xf numFmtId="0" fontId="7" fillId="0" borderId="17" xfId="0" applyFont="1" applyBorder="1" applyAlignment="1">
      <alignment vertical="top"/>
    </xf>
    <xf numFmtId="0" fontId="7" fillId="0" borderId="0" xfId="0" applyFont="1" applyBorder="1" applyAlignment="1">
      <alignment vertical="top"/>
    </xf>
    <xf numFmtId="0" fontId="7" fillId="0" borderId="18" xfId="0" applyFont="1" applyBorder="1" applyAlignment="1">
      <alignment vertical="top"/>
    </xf>
    <xf numFmtId="0" fontId="9" fillId="0" borderId="17" xfId="0" applyFont="1" applyBorder="1" applyAlignment="1">
      <alignment horizontal="center" vertical="top"/>
    </xf>
    <xf numFmtId="0" fontId="9" fillId="0" borderId="0" xfId="0" applyFont="1" applyBorder="1" applyAlignment="1">
      <alignment horizontal="center" vertical="top"/>
    </xf>
    <xf numFmtId="0" fontId="9" fillId="0" borderId="18" xfId="0" applyFont="1" applyBorder="1" applyAlignment="1">
      <alignment horizontal="center" vertical="top"/>
    </xf>
    <xf numFmtId="0" fontId="7" fillId="0" borderId="19" xfId="0" applyFont="1" applyBorder="1" applyAlignment="1">
      <alignment vertical="top"/>
    </xf>
    <xf numFmtId="0" fontId="7" fillId="0" borderId="20" xfId="0" applyFont="1" applyBorder="1" applyAlignment="1">
      <alignment vertical="top"/>
    </xf>
    <xf numFmtId="0" fontId="7" fillId="0" borderId="21" xfId="0" applyFont="1" applyBorder="1" applyAlignment="1">
      <alignment vertical="top"/>
    </xf>
    <xf numFmtId="0" fontId="7" fillId="0" borderId="22" xfId="0" applyFont="1" applyBorder="1" applyAlignment="1">
      <alignment vertical="top"/>
    </xf>
    <xf numFmtId="0" fontId="7" fillId="0" borderId="23" xfId="0" applyFont="1" applyBorder="1" applyAlignment="1">
      <alignment vertical="top"/>
    </xf>
    <xf numFmtId="0" fontId="7" fillId="0" borderId="24" xfId="0" applyFont="1" applyBorder="1" applyAlignment="1">
      <alignment vertical="top"/>
    </xf>
    <xf numFmtId="0" fontId="7" fillId="0" borderId="24" xfId="0" applyFont="1" applyBorder="1" applyAlignment="1">
      <alignment horizontal="right" vertical="top"/>
    </xf>
    <xf numFmtId="0" fontId="7" fillId="0" borderId="25" xfId="0" applyFont="1" applyBorder="1" applyAlignment="1">
      <alignment horizontal="right" vertical="top"/>
    </xf>
    <xf numFmtId="3" fontId="7" fillId="0" borderId="0" xfId="0" applyNumberFormat="1" applyFont="1" applyBorder="1" applyAlignment="1">
      <alignment vertical="top"/>
    </xf>
    <xf numFmtId="3" fontId="7" fillId="0" borderId="18" xfId="0" applyNumberFormat="1" applyFont="1" applyBorder="1" applyAlignment="1">
      <alignment vertical="top"/>
    </xf>
    <xf numFmtId="0" fontId="8" fillId="0" borderId="23" xfId="0" applyFont="1" applyBorder="1" applyAlignment="1">
      <alignment vertical="top"/>
    </xf>
    <xf numFmtId="0" fontId="8" fillId="0" borderId="24" xfId="0" applyFont="1" applyBorder="1" applyAlignment="1">
      <alignment vertical="top"/>
    </xf>
    <xf numFmtId="0" fontId="8" fillId="0" borderId="20" xfId="0" applyFont="1" applyBorder="1" applyAlignment="1">
      <alignment vertical="top"/>
    </xf>
    <xf numFmtId="0" fontId="8" fillId="0" borderId="21" xfId="0" applyFont="1" applyBorder="1" applyAlignment="1">
      <alignment vertical="top"/>
    </xf>
    <xf numFmtId="0" fontId="7" fillId="0" borderId="17" xfId="0" applyFont="1" applyBorder="1" applyAlignment="1">
      <alignment vertical="top" wrapText="1"/>
    </xf>
    <xf numFmtId="0" fontId="6" fillId="0" borderId="30" xfId="0" applyFont="1" applyBorder="1" applyAlignment="1">
      <alignment horizontal="left" vertical="top" wrapText="1"/>
    </xf>
    <xf numFmtId="0" fontId="6" fillId="0" borderId="28" xfId="0" applyFont="1" applyBorder="1" applyAlignment="1">
      <alignment vertical="top" wrapText="1"/>
    </xf>
    <xf numFmtId="0" fontId="6" fillId="0" borderId="28" xfId="0" applyNumberFormat="1" applyFont="1" applyBorder="1" applyAlignment="1">
      <alignment vertical="top" wrapText="1"/>
    </xf>
    <xf numFmtId="0" fontId="6" fillId="0" borderId="28" xfId="0" applyFont="1" applyBorder="1" applyAlignment="1">
      <alignment horizontal="right" vertical="top" wrapText="1"/>
    </xf>
    <xf numFmtId="3" fontId="6" fillId="0" borderId="28" xfId="0" applyNumberFormat="1" applyFont="1" applyBorder="1" applyAlignment="1">
      <alignment horizontal="right" vertical="top" wrapText="1"/>
    </xf>
    <xf numFmtId="3" fontId="6" fillId="0" borderId="29" xfId="0" applyNumberFormat="1" applyFont="1" applyBorder="1" applyAlignment="1">
      <alignment horizontal="right" vertical="top" wrapText="1"/>
    </xf>
    <xf numFmtId="0" fontId="0" fillId="0" borderId="31" xfId="0" applyFont="1" applyBorder="1" applyAlignment="1">
      <alignment horizontal="left" vertical="top" wrapText="1"/>
    </xf>
    <xf numFmtId="0" fontId="6" fillId="0" borderId="32" xfId="0" applyFont="1" applyBorder="1" applyAlignment="1">
      <alignment vertical="top" wrapText="1"/>
    </xf>
    <xf numFmtId="0" fontId="0" fillId="0" borderId="32" xfId="0" applyNumberFormat="1" applyFont="1" applyBorder="1" applyAlignment="1">
      <alignment vertical="top" wrapText="1"/>
    </xf>
    <xf numFmtId="0" fontId="6" fillId="0" borderId="32" xfId="0" applyFont="1" applyBorder="1" applyAlignment="1">
      <alignment horizontal="right" vertical="top" wrapText="1"/>
    </xf>
    <xf numFmtId="0" fontId="0" fillId="0" borderId="32" xfId="0" applyFont="1" applyBorder="1" applyAlignment="1">
      <alignment vertical="top" wrapText="1"/>
    </xf>
    <xf numFmtId="3" fontId="0" fillId="0" borderId="32" xfId="0" applyNumberFormat="1" applyFont="1" applyBorder="1" applyAlignment="1">
      <alignment horizontal="right" vertical="top" wrapText="1"/>
    </xf>
    <xf numFmtId="3" fontId="6" fillId="0" borderId="32" xfId="0" applyNumberFormat="1" applyFont="1" applyBorder="1" applyAlignment="1">
      <alignment horizontal="right" vertical="top" wrapText="1"/>
    </xf>
    <xf numFmtId="3" fontId="6" fillId="0" borderId="33" xfId="0" applyNumberFormat="1" applyFont="1" applyBorder="1" applyAlignment="1">
      <alignment horizontal="right" vertical="top" wrapText="1"/>
    </xf>
    <xf numFmtId="0" fontId="0" fillId="0" borderId="11" xfId="0" applyFont="1" applyBorder="1" applyAlignment="1">
      <alignment horizontal="left" vertical="top" wrapText="1"/>
    </xf>
    <xf numFmtId="0" fontId="6" fillId="0" borderId="5" xfId="0" applyFont="1" applyBorder="1" applyAlignment="1">
      <alignment vertical="top" wrapText="1"/>
    </xf>
    <xf numFmtId="0" fontId="0" fillId="0" borderId="5" xfId="0" applyNumberFormat="1" applyFont="1" applyBorder="1" applyAlignment="1">
      <alignment vertical="top" wrapText="1"/>
    </xf>
    <xf numFmtId="0" fontId="6" fillId="0" borderId="5" xfId="0" applyFont="1" applyBorder="1" applyAlignment="1">
      <alignment horizontal="right" vertical="top" wrapText="1"/>
    </xf>
    <xf numFmtId="0" fontId="0" fillId="0" borderId="5" xfId="0" applyFont="1" applyBorder="1" applyAlignment="1">
      <alignment vertical="top" wrapText="1"/>
    </xf>
    <xf numFmtId="3" fontId="0" fillId="0" borderId="5" xfId="0" applyNumberFormat="1" applyFont="1" applyBorder="1" applyAlignment="1">
      <alignment horizontal="right" vertical="top" wrapText="1"/>
    </xf>
    <xf numFmtId="3" fontId="6" fillId="0" borderId="5" xfId="0" applyNumberFormat="1" applyFont="1" applyBorder="1" applyAlignment="1">
      <alignment horizontal="right" vertical="top" wrapText="1"/>
    </xf>
    <xf numFmtId="3" fontId="6" fillId="0" borderId="6" xfId="0" applyNumberFormat="1" applyFont="1" applyBorder="1" applyAlignment="1">
      <alignment horizontal="right" vertical="top" wrapText="1"/>
    </xf>
    <xf numFmtId="0" fontId="0" fillId="0" borderId="34" xfId="0" applyFont="1" applyBorder="1" applyAlignment="1">
      <alignment horizontal="left" vertical="top" wrapText="1"/>
    </xf>
    <xf numFmtId="0" fontId="6" fillId="0" borderId="35" xfId="0" applyFont="1" applyBorder="1" applyAlignment="1">
      <alignment vertical="top" wrapText="1"/>
    </xf>
    <xf numFmtId="0" fontId="0" fillId="0" borderId="35" xfId="0" applyNumberFormat="1" applyFont="1" applyBorder="1" applyAlignment="1">
      <alignment vertical="top" wrapText="1"/>
    </xf>
    <xf numFmtId="0" fontId="6" fillId="0" borderId="35" xfId="0" applyFont="1" applyBorder="1" applyAlignment="1">
      <alignment horizontal="right" vertical="top" wrapText="1"/>
    </xf>
    <xf numFmtId="0" fontId="0" fillId="0" borderId="35" xfId="0" applyFont="1" applyBorder="1" applyAlignment="1">
      <alignment vertical="top" wrapText="1"/>
    </xf>
    <xf numFmtId="3" fontId="0" fillId="0" borderId="35" xfId="0" applyNumberFormat="1" applyFont="1" applyBorder="1" applyAlignment="1">
      <alignment horizontal="right" vertical="top" wrapText="1"/>
    </xf>
    <xf numFmtId="3" fontId="6" fillId="0" borderId="35" xfId="0" applyNumberFormat="1" applyFont="1" applyBorder="1" applyAlignment="1">
      <alignment horizontal="right" vertical="top" wrapText="1"/>
    </xf>
    <xf numFmtId="3" fontId="6" fillId="0" borderId="36" xfId="0" applyNumberFormat="1" applyFont="1" applyBorder="1" applyAlignment="1">
      <alignment horizontal="right" vertical="top" wrapText="1"/>
    </xf>
    <xf numFmtId="0" fontId="6" fillId="2" borderId="37" xfId="0" applyFont="1" applyFill="1" applyBorder="1" applyAlignment="1">
      <alignment horizontal="left" vertical="top" wrapText="1"/>
    </xf>
    <xf numFmtId="0" fontId="6" fillId="2" borderId="38" xfId="0" applyFont="1" applyFill="1" applyBorder="1" applyAlignment="1">
      <alignment vertical="top" wrapText="1"/>
    </xf>
    <xf numFmtId="0" fontId="6" fillId="2" borderId="38" xfId="0" applyNumberFormat="1" applyFont="1" applyFill="1" applyBorder="1" applyAlignment="1">
      <alignment vertical="top" wrapText="1"/>
    </xf>
    <xf numFmtId="0" fontId="6" fillId="2" borderId="38" xfId="0" applyFont="1" applyFill="1" applyBorder="1" applyAlignment="1">
      <alignment horizontal="right" vertical="top" wrapText="1"/>
    </xf>
    <xf numFmtId="3" fontId="6" fillId="2" borderId="38" xfId="0" applyNumberFormat="1" applyFont="1" applyFill="1" applyBorder="1" applyAlignment="1">
      <alignment horizontal="right" vertical="top" wrapText="1"/>
    </xf>
    <xf numFmtId="3" fontId="6" fillId="2" borderId="39" xfId="0" applyNumberFormat="1" applyFont="1" applyFill="1" applyBorder="1" applyAlignment="1">
      <alignment horizontal="right" vertical="top" wrapText="1"/>
    </xf>
    <xf numFmtId="0" fontId="2" fillId="2" borderId="38" xfId="0" applyFont="1" applyFill="1" applyBorder="1" applyAlignment="1">
      <alignment vertical="top" wrapText="1"/>
    </xf>
    <xf numFmtId="0" fontId="2" fillId="2" borderId="38" xfId="0" applyFont="1" applyFill="1" applyBorder="1" applyAlignment="1">
      <alignment horizontal="right" vertical="top" wrapText="1"/>
    </xf>
    <xf numFmtId="3" fontId="2" fillId="2" borderId="38" xfId="0" applyNumberFormat="1" applyFont="1" applyFill="1" applyBorder="1" applyAlignment="1">
      <alignment horizontal="right" vertical="top" wrapText="1"/>
    </xf>
    <xf numFmtId="3" fontId="2" fillId="2" borderId="39" xfId="0" applyNumberFormat="1" applyFont="1" applyFill="1" applyBorder="1" applyAlignment="1">
      <alignment horizontal="right" vertical="top" wrapText="1"/>
    </xf>
    <xf numFmtId="0" fontId="2" fillId="0" borderId="28" xfId="0" applyFont="1" applyBorder="1" applyAlignment="1">
      <alignment vertical="top" wrapText="1"/>
    </xf>
    <xf numFmtId="0" fontId="2" fillId="0" borderId="28" xfId="0" applyFont="1" applyBorder="1" applyAlignment="1">
      <alignment horizontal="right" vertical="top" wrapText="1"/>
    </xf>
    <xf numFmtId="3" fontId="2" fillId="0" borderId="28" xfId="0" applyNumberFormat="1" applyFont="1" applyBorder="1" applyAlignment="1">
      <alignment horizontal="right" vertical="top" wrapText="1"/>
    </xf>
    <xf numFmtId="3" fontId="2" fillId="0" borderId="29" xfId="0" applyNumberFormat="1" applyFont="1" applyBorder="1" applyAlignment="1">
      <alignment horizontal="right" vertical="top" wrapText="1"/>
    </xf>
    <xf numFmtId="0" fontId="2" fillId="0" borderId="32" xfId="0" applyFont="1" applyBorder="1" applyAlignment="1">
      <alignment vertical="top" wrapText="1"/>
    </xf>
    <xf numFmtId="0" fontId="2" fillId="0" borderId="32" xfId="0" applyFont="1" applyBorder="1" applyAlignment="1">
      <alignment horizontal="right" vertical="top" wrapText="1"/>
    </xf>
    <xf numFmtId="3" fontId="2" fillId="0" borderId="32" xfId="0" applyNumberFormat="1" applyFont="1" applyBorder="1" applyAlignment="1">
      <alignment horizontal="right" vertical="top" wrapText="1"/>
    </xf>
    <xf numFmtId="3" fontId="2" fillId="0" borderId="33" xfId="0" applyNumberFormat="1" applyFont="1" applyBorder="1" applyAlignment="1">
      <alignment horizontal="right" vertical="top" wrapText="1"/>
    </xf>
    <xf numFmtId="0" fontId="2" fillId="0" borderId="5" xfId="0" applyFont="1" applyBorder="1" applyAlignment="1">
      <alignment vertical="top" wrapText="1"/>
    </xf>
    <xf numFmtId="0" fontId="2" fillId="0" borderId="5" xfId="0" applyFont="1" applyBorder="1" applyAlignment="1">
      <alignment horizontal="right" vertical="top" wrapText="1"/>
    </xf>
    <xf numFmtId="3" fontId="2" fillId="0" borderId="5" xfId="0" applyNumberFormat="1" applyFont="1" applyBorder="1" applyAlignment="1">
      <alignment horizontal="right" vertical="top" wrapText="1"/>
    </xf>
    <xf numFmtId="3" fontId="2" fillId="0" borderId="6" xfId="0" applyNumberFormat="1" applyFont="1" applyBorder="1" applyAlignment="1">
      <alignment horizontal="right" vertical="top" wrapText="1"/>
    </xf>
    <xf numFmtId="0" fontId="2" fillId="0" borderId="35" xfId="0" applyFont="1" applyBorder="1" applyAlignment="1">
      <alignment vertical="top" wrapText="1"/>
    </xf>
    <xf numFmtId="0" fontId="2" fillId="0" borderId="35" xfId="0" applyFont="1" applyBorder="1" applyAlignment="1">
      <alignment horizontal="right" vertical="top" wrapText="1"/>
    </xf>
    <xf numFmtId="3" fontId="2" fillId="0" borderId="35" xfId="0" applyNumberFormat="1" applyFont="1" applyBorder="1" applyAlignment="1">
      <alignment horizontal="right" vertical="top" wrapText="1"/>
    </xf>
    <xf numFmtId="3" fontId="2" fillId="0" borderId="36" xfId="0" applyNumberFormat="1" applyFont="1" applyBorder="1" applyAlignment="1">
      <alignment horizontal="right" vertical="top" wrapText="1"/>
    </xf>
    <xf numFmtId="0" fontId="0" fillId="0" borderId="5" xfId="0" applyNumberFormat="1" applyBorder="1" applyAlignment="1">
      <alignment vertical="top" wrapText="1"/>
    </xf>
    <xf numFmtId="0" fontId="0" fillId="0" borderId="41" xfId="0" applyFont="1" applyBorder="1" applyAlignment="1">
      <alignment horizontal="left" vertical="top" wrapText="1"/>
    </xf>
    <xf numFmtId="0" fontId="2" fillId="0" borderId="40" xfId="0" applyFont="1" applyBorder="1" applyAlignment="1">
      <alignment vertical="top" wrapText="1"/>
    </xf>
    <xf numFmtId="0" fontId="0" fillId="0" borderId="40" xfId="0" applyNumberFormat="1" applyFont="1" applyBorder="1" applyAlignment="1">
      <alignment vertical="top" wrapText="1"/>
    </xf>
    <xf numFmtId="0" fontId="2" fillId="0" borderId="40" xfId="0" applyFont="1" applyBorder="1" applyAlignment="1">
      <alignment horizontal="right" vertical="top" wrapText="1"/>
    </xf>
    <xf numFmtId="0" fontId="0" fillId="0" borderId="40" xfId="0" applyFont="1" applyBorder="1" applyAlignment="1">
      <alignment vertical="top" wrapText="1"/>
    </xf>
    <xf numFmtId="3" fontId="0" fillId="0" borderId="40" xfId="0" applyNumberFormat="1" applyFont="1" applyBorder="1" applyAlignment="1">
      <alignment horizontal="right" vertical="top" wrapText="1"/>
    </xf>
    <xf numFmtId="3" fontId="2" fillId="0" borderId="40" xfId="0" applyNumberFormat="1" applyFont="1" applyBorder="1" applyAlignment="1">
      <alignment horizontal="right" vertical="top" wrapText="1"/>
    </xf>
    <xf numFmtId="3" fontId="2" fillId="0" borderId="42" xfId="0" applyNumberFormat="1" applyFont="1" applyBorder="1" applyAlignment="1">
      <alignment horizontal="right" vertical="top" wrapText="1"/>
    </xf>
    <xf numFmtId="0" fontId="0" fillId="0" borderId="35" xfId="0" applyNumberFormat="1" applyBorder="1" applyAlignment="1">
      <alignment vertical="top" wrapText="1"/>
    </xf>
    <xf numFmtId="0" fontId="14" fillId="0" borderId="43" xfId="0" applyFont="1" applyBorder="1" applyAlignment="1">
      <alignment horizontal="left" vertical="top" wrapText="1"/>
    </xf>
    <xf numFmtId="0" fontId="6" fillId="0" borderId="44" xfId="0" applyFont="1" applyBorder="1" applyAlignment="1">
      <alignment vertical="top" wrapText="1"/>
    </xf>
    <xf numFmtId="0" fontId="14" fillId="0" borderId="44" xfId="0" applyNumberFormat="1" applyFont="1" applyBorder="1" applyAlignment="1">
      <alignment vertical="top" wrapText="1"/>
    </xf>
    <xf numFmtId="0" fontId="14" fillId="0" borderId="44" xfId="0" applyFont="1" applyBorder="1" applyAlignment="1">
      <alignment horizontal="right" vertical="top" wrapText="1"/>
    </xf>
    <xf numFmtId="0" fontId="14" fillId="0" borderId="44" xfId="0" applyFont="1" applyBorder="1" applyAlignment="1">
      <alignment vertical="top" wrapText="1"/>
    </xf>
    <xf numFmtId="3" fontId="14" fillId="0" borderId="44" xfId="0" applyNumberFormat="1" applyFont="1" applyBorder="1" applyAlignment="1">
      <alignment horizontal="right" vertical="top" wrapText="1"/>
    </xf>
    <xf numFmtId="3" fontId="6" fillId="0" borderId="44" xfId="0" applyNumberFormat="1" applyFont="1" applyBorder="1" applyAlignment="1">
      <alignment horizontal="right" vertical="top" wrapText="1"/>
    </xf>
    <xf numFmtId="3" fontId="6" fillId="0" borderId="45" xfId="0" applyNumberFormat="1" applyFont="1" applyBorder="1" applyAlignment="1">
      <alignment horizontal="right" vertical="top" wrapText="1"/>
    </xf>
    <xf numFmtId="0" fontId="14" fillId="0" borderId="0" xfId="0" applyFont="1" applyBorder="1" applyAlignment="1">
      <alignment vertical="top" wrapText="1"/>
    </xf>
    <xf numFmtId="0" fontId="14" fillId="0" borderId="0" xfId="0" applyFont="1" applyAlignment="1">
      <alignment vertical="top" wrapText="1"/>
    </xf>
    <xf numFmtId="0" fontId="14" fillId="0" borderId="46" xfId="0" applyFont="1" applyBorder="1" applyAlignment="1">
      <alignment horizontal="left" vertical="top" wrapText="1"/>
    </xf>
    <xf numFmtId="0" fontId="6" fillId="0" borderId="47" xfId="0" applyFont="1" applyBorder="1" applyAlignment="1">
      <alignment vertical="top" wrapText="1"/>
    </xf>
    <xf numFmtId="0" fontId="14" fillId="0" borderId="47" xfId="0" applyNumberFormat="1" applyFont="1" applyBorder="1" applyAlignment="1">
      <alignment vertical="top" wrapText="1"/>
    </xf>
    <xf numFmtId="0" fontId="14" fillId="0" borderId="47" xfId="0" applyFont="1" applyBorder="1" applyAlignment="1">
      <alignment horizontal="right" vertical="top" wrapText="1"/>
    </xf>
    <xf numFmtId="0" fontId="14" fillId="0" borderId="47" xfId="0" applyFont="1" applyBorder="1" applyAlignment="1">
      <alignment vertical="top" wrapText="1"/>
    </xf>
    <xf numFmtId="3" fontId="14" fillId="0" borderId="47" xfId="0" applyNumberFormat="1" applyFont="1" applyBorder="1" applyAlignment="1">
      <alignment horizontal="right" vertical="top" wrapText="1"/>
    </xf>
    <xf numFmtId="3" fontId="6" fillId="0" borderId="47" xfId="0" applyNumberFormat="1" applyFont="1" applyBorder="1" applyAlignment="1">
      <alignment horizontal="right" vertical="top" wrapText="1"/>
    </xf>
    <xf numFmtId="3" fontId="6" fillId="0" borderId="48" xfId="0" applyNumberFormat="1" applyFont="1" applyBorder="1" applyAlignment="1">
      <alignment horizontal="right" vertical="top" wrapText="1"/>
    </xf>
    <xf numFmtId="0" fontId="14" fillId="0" borderId="49" xfId="0" applyFont="1" applyBorder="1" applyAlignment="1">
      <alignment horizontal="left" vertical="top" wrapText="1"/>
    </xf>
    <xf numFmtId="0" fontId="6" fillId="0" borderId="50" xfId="0" applyFont="1" applyBorder="1" applyAlignment="1">
      <alignment vertical="top" wrapText="1"/>
    </xf>
    <xf numFmtId="0" fontId="14" fillId="0" borderId="50" xfId="0" applyNumberFormat="1" applyFont="1" applyBorder="1" applyAlignment="1">
      <alignment vertical="top" wrapText="1"/>
    </xf>
    <xf numFmtId="0" fontId="14" fillId="0" borderId="50" xfId="0" applyFont="1" applyBorder="1" applyAlignment="1">
      <alignment horizontal="right" vertical="top" wrapText="1"/>
    </xf>
    <xf numFmtId="0" fontId="14" fillId="0" borderId="50" xfId="0" applyFont="1" applyBorder="1" applyAlignment="1">
      <alignment vertical="top" wrapText="1"/>
    </xf>
    <xf numFmtId="3" fontId="14" fillId="0" borderId="50" xfId="0" applyNumberFormat="1" applyFont="1" applyBorder="1" applyAlignment="1">
      <alignment horizontal="right" vertical="top" wrapText="1"/>
    </xf>
    <xf numFmtId="3" fontId="6" fillId="0" borderId="50" xfId="0" applyNumberFormat="1" applyFont="1" applyBorder="1" applyAlignment="1">
      <alignment horizontal="right" vertical="top" wrapText="1"/>
    </xf>
    <xf numFmtId="3" fontId="6" fillId="0" borderId="51" xfId="0" applyNumberFormat="1" applyFont="1" applyBorder="1" applyAlignment="1">
      <alignment horizontal="right" vertical="top" wrapText="1"/>
    </xf>
    <xf numFmtId="0" fontId="14" fillId="0" borderId="28" xfId="0" applyFont="1" applyBorder="1" applyAlignment="1">
      <alignment vertical="top" wrapText="1"/>
    </xf>
    <xf numFmtId="0" fontId="0" fillId="0" borderId="43" xfId="0" applyFont="1" applyBorder="1" applyAlignment="1">
      <alignment horizontal="left" vertical="top" wrapText="1"/>
    </xf>
    <xf numFmtId="0" fontId="2" fillId="0" borderId="44" xfId="0" applyFont="1" applyBorder="1" applyAlignment="1">
      <alignment vertical="top" wrapText="1"/>
    </xf>
    <xf numFmtId="0" fontId="0" fillId="0" borderId="44" xfId="0" applyNumberFormat="1" applyFont="1" applyBorder="1" applyAlignment="1">
      <alignment vertical="top" wrapText="1"/>
    </xf>
    <xf numFmtId="0" fontId="2" fillId="0" borderId="44" xfId="0" applyFont="1" applyBorder="1" applyAlignment="1">
      <alignment horizontal="right" vertical="top" wrapText="1"/>
    </xf>
    <xf numFmtId="0" fontId="0" fillId="0" borderId="44" xfId="0" applyFont="1" applyBorder="1" applyAlignment="1">
      <alignment vertical="top" wrapText="1"/>
    </xf>
    <xf numFmtId="3" fontId="0" fillId="0" borderId="44" xfId="0" applyNumberFormat="1" applyFont="1" applyBorder="1" applyAlignment="1">
      <alignment horizontal="right" vertical="top" wrapText="1"/>
    </xf>
    <xf numFmtId="0" fontId="7" fillId="0" borderId="26" xfId="0" applyFont="1" applyBorder="1" applyAlignment="1">
      <alignment horizontal="center" vertical="top"/>
    </xf>
    <xf numFmtId="0" fontId="10" fillId="0" borderId="17" xfId="0" applyFont="1" applyBorder="1" applyAlignment="1">
      <alignment horizontal="center" vertical="top"/>
    </xf>
    <xf numFmtId="0" fontId="10" fillId="0" borderId="0" xfId="0" applyFont="1" applyBorder="1" applyAlignment="1">
      <alignment horizontal="center" vertical="top"/>
    </xf>
    <xf numFmtId="0" fontId="10" fillId="0" borderId="18" xfId="0" applyFont="1" applyBorder="1" applyAlignment="1">
      <alignment horizontal="center" vertical="top"/>
    </xf>
    <xf numFmtId="0" fontId="9" fillId="0" borderId="17" xfId="0" applyFont="1" applyBorder="1" applyAlignment="1">
      <alignment horizontal="center" vertical="top"/>
    </xf>
    <xf numFmtId="0" fontId="9" fillId="0" borderId="0" xfId="0" applyFont="1" applyBorder="1" applyAlignment="1">
      <alignment horizontal="center" vertical="top"/>
    </xf>
    <xf numFmtId="0" fontId="9" fillId="0" borderId="18" xfId="0" applyFont="1" applyBorder="1" applyAlignment="1">
      <alignment horizontal="center" vertical="top"/>
    </xf>
    <xf numFmtId="0" fontId="7" fillId="0" borderId="17" xfId="0" applyFont="1" applyBorder="1" applyAlignment="1">
      <alignment horizontal="center" vertical="top"/>
    </xf>
    <xf numFmtId="0" fontId="0" fillId="0" borderId="0" xfId="0" applyBorder="1" applyAlignment="1">
      <alignment horizontal="center" vertical="top"/>
    </xf>
    <xf numFmtId="0" fontId="0" fillId="0" borderId="18" xfId="0" applyBorder="1" applyAlignment="1">
      <alignment horizontal="center" vertical="top"/>
    </xf>
    <xf numFmtId="3" fontId="8" fillId="0" borderId="24" xfId="0" applyNumberFormat="1" applyFont="1" applyBorder="1" applyAlignment="1">
      <alignment horizontal="center" vertical="top"/>
    </xf>
    <xf numFmtId="3" fontId="8" fillId="0" borderId="25" xfId="0" applyNumberFormat="1" applyFont="1" applyBorder="1" applyAlignment="1">
      <alignment horizontal="center" vertical="top"/>
    </xf>
    <xf numFmtId="3" fontId="7" fillId="0" borderId="13" xfId="0" applyNumberFormat="1" applyFont="1" applyBorder="1" applyAlignment="1">
      <alignment horizontal="center" vertical="top"/>
    </xf>
    <xf numFmtId="3" fontId="7" fillId="0" borderId="27" xfId="0" applyNumberFormat="1" applyFont="1" applyBorder="1" applyAlignment="1">
      <alignment horizontal="center" vertical="top"/>
    </xf>
    <xf numFmtId="3" fontId="8" fillId="0" borderId="28" xfId="0" applyNumberFormat="1" applyFont="1" applyBorder="1" applyAlignment="1">
      <alignment horizontal="center" vertical="top"/>
    </xf>
    <xf numFmtId="3" fontId="8" fillId="0" borderId="29" xfId="0" applyNumberFormat="1" applyFont="1" applyBorder="1" applyAlignment="1">
      <alignment horizontal="center" vertical="top"/>
    </xf>
    <xf numFmtId="0" fontId="7" fillId="0" borderId="17" xfId="0" applyFont="1" applyBorder="1" applyAlignment="1">
      <alignment horizontal="left" vertical="top" wrapText="1"/>
    </xf>
    <xf numFmtId="0" fontId="7" fillId="0" borderId="0" xfId="0" applyFont="1" applyBorder="1" applyAlignment="1">
      <alignment horizontal="left" vertical="top" wrapText="1"/>
    </xf>
    <xf numFmtId="0" fontId="7" fillId="0" borderId="18" xfId="0" applyFont="1" applyBorder="1" applyAlignment="1">
      <alignment horizontal="left" vertical="top" wrapText="1"/>
    </xf>
  </cellXfs>
  <cellStyles count="3">
    <cellStyle name="Hivatkozás" xfId="1" builtinId="8" hidden="1"/>
    <cellStyle name="Látott hivatkozás" xfId="2" builtinId="9" hidden="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tabSelected="1" topLeftCell="A4" zoomScalePageLayoutView="188" workbookViewId="0">
      <selection activeCell="D14" sqref="D14"/>
    </sheetView>
  </sheetViews>
  <sheetFormatPr defaultColWidth="8.77734375" defaultRowHeight="15"/>
  <cols>
    <col min="1" max="1" width="58" style="1" customWidth="1"/>
    <col min="2" max="2" width="16.44140625" style="1" customWidth="1"/>
    <col min="3" max="3" width="17.21875" style="1" customWidth="1"/>
    <col min="4" max="4" width="17.44140625" style="1" customWidth="1"/>
    <col min="5" max="16384" width="8.77734375" style="1"/>
  </cols>
  <sheetData>
    <row r="1" spans="1:4">
      <c r="A1" s="37"/>
      <c r="B1" s="38"/>
      <c r="C1" s="38"/>
      <c r="D1" s="39"/>
    </row>
    <row r="2" spans="1:4">
      <c r="A2" s="40"/>
      <c r="B2" s="41"/>
      <c r="C2" s="41"/>
      <c r="D2" s="42"/>
    </row>
    <row r="3" spans="1:4">
      <c r="A3" s="40"/>
      <c r="B3" s="41"/>
      <c r="C3" s="41"/>
      <c r="D3" s="42"/>
    </row>
    <row r="4" spans="1:4">
      <c r="A4" s="40"/>
      <c r="B4" s="41"/>
      <c r="C4" s="41"/>
      <c r="D4" s="42"/>
    </row>
    <row r="5" spans="1:4" ht="30">
      <c r="A5" s="161" t="s">
        <v>423</v>
      </c>
      <c r="B5" s="162"/>
      <c r="C5" s="162"/>
      <c r="D5" s="163"/>
    </row>
    <row r="6" spans="1:4">
      <c r="A6" s="40"/>
      <c r="B6" s="41"/>
      <c r="C6" s="41"/>
      <c r="D6" s="42"/>
    </row>
    <row r="7" spans="1:4" ht="21">
      <c r="A7" s="164" t="s">
        <v>498</v>
      </c>
      <c r="B7" s="165"/>
      <c r="C7" s="165"/>
      <c r="D7" s="166"/>
    </row>
    <row r="8" spans="1:4" ht="21">
      <c r="A8" s="43"/>
      <c r="B8" s="44"/>
      <c r="C8" s="44"/>
      <c r="D8" s="45"/>
    </row>
    <row r="9" spans="1:4" ht="21">
      <c r="A9" s="43"/>
      <c r="B9" s="44"/>
      <c r="C9" s="44"/>
      <c r="D9" s="45"/>
    </row>
    <row r="10" spans="1:4">
      <c r="A10" s="40" t="s">
        <v>471</v>
      </c>
      <c r="B10" s="41"/>
      <c r="C10" s="41"/>
      <c r="D10" s="42"/>
    </row>
    <row r="11" spans="1:4">
      <c r="A11" s="60" t="s">
        <v>473</v>
      </c>
      <c r="B11" s="41"/>
      <c r="C11" s="41" t="s">
        <v>391</v>
      </c>
      <c r="D11" s="42"/>
    </row>
    <row r="12" spans="1:4">
      <c r="A12" s="40" t="s">
        <v>391</v>
      </c>
      <c r="B12" s="41"/>
      <c r="C12" s="41" t="s">
        <v>391</v>
      </c>
      <c r="D12" s="42"/>
    </row>
    <row r="13" spans="1:4">
      <c r="A13" s="40" t="s">
        <v>472</v>
      </c>
      <c r="B13" s="41"/>
      <c r="C13" s="41"/>
      <c r="D13" s="42"/>
    </row>
    <row r="14" spans="1:4">
      <c r="A14" s="40" t="s">
        <v>391</v>
      </c>
      <c r="B14" s="41"/>
      <c r="C14" s="41"/>
      <c r="D14" s="42"/>
    </row>
    <row r="15" spans="1:4">
      <c r="A15" s="40" t="s">
        <v>391</v>
      </c>
      <c r="B15" s="41"/>
      <c r="C15" s="41"/>
      <c r="D15" s="42"/>
    </row>
    <row r="16" spans="1:4">
      <c r="A16" s="40" t="s">
        <v>391</v>
      </c>
      <c r="B16" s="41"/>
      <c r="C16" s="41"/>
      <c r="D16" s="42"/>
    </row>
    <row r="17" spans="1:4">
      <c r="A17" s="40" t="s">
        <v>392</v>
      </c>
      <c r="B17" s="41"/>
      <c r="C17" s="41"/>
      <c r="D17" s="42"/>
    </row>
    <row r="18" spans="1:4" ht="47.25" customHeight="1">
      <c r="A18" s="176" t="s">
        <v>501</v>
      </c>
      <c r="B18" s="177"/>
      <c r="C18" s="177"/>
      <c r="D18" s="178"/>
    </row>
    <row r="19" spans="1:4">
      <c r="A19" s="40" t="s">
        <v>500</v>
      </c>
      <c r="B19" s="41"/>
      <c r="C19" s="41"/>
      <c r="D19" s="42"/>
    </row>
    <row r="20" spans="1:4">
      <c r="A20" s="40" t="s">
        <v>497</v>
      </c>
      <c r="B20" s="41"/>
      <c r="C20" s="41"/>
      <c r="D20" s="42"/>
    </row>
    <row r="21" spans="1:4">
      <c r="A21" s="40"/>
      <c r="B21" s="41"/>
      <c r="C21" s="41"/>
      <c r="D21" s="42"/>
    </row>
    <row r="22" spans="1:4" ht="15.6" thickBot="1">
      <c r="A22" s="167" t="s">
        <v>393</v>
      </c>
      <c r="B22" s="168"/>
      <c r="C22" s="168"/>
      <c r="D22" s="169"/>
    </row>
    <row r="23" spans="1:4">
      <c r="A23" s="50" t="s">
        <v>394</v>
      </c>
      <c r="B23" s="51"/>
      <c r="C23" s="52" t="s">
        <v>395</v>
      </c>
      <c r="D23" s="53" t="s">
        <v>396</v>
      </c>
    </row>
    <row r="24" spans="1:4" ht="15.6" thickBot="1">
      <c r="A24" s="40" t="s">
        <v>419</v>
      </c>
      <c r="B24" s="41"/>
      <c r="C24" s="54">
        <f>ROUND(SUM(Összesítő!C2:C21),0)</f>
        <v>0</v>
      </c>
      <c r="D24" s="55">
        <f>ROUND(SUM(Összesítő!D2:D21),0)</f>
        <v>0</v>
      </c>
    </row>
    <row r="25" spans="1:4" s="36" customFormat="1" ht="15.6">
      <c r="A25" s="56" t="s">
        <v>420</v>
      </c>
      <c r="B25" s="57"/>
      <c r="C25" s="170">
        <f>ROUND(C24+D24,0)</f>
        <v>0</v>
      </c>
      <c r="D25" s="171"/>
    </row>
    <row r="26" spans="1:4">
      <c r="A26" s="46" t="s">
        <v>421</v>
      </c>
      <c r="B26" s="35">
        <v>0.27</v>
      </c>
      <c r="C26" s="172">
        <f>ROUND(C25*B26,0)</f>
        <v>0</v>
      </c>
      <c r="D26" s="173"/>
    </row>
    <row r="27" spans="1:4" s="36" customFormat="1" ht="16.2" thickBot="1">
      <c r="A27" s="58" t="s">
        <v>422</v>
      </c>
      <c r="B27" s="59"/>
      <c r="C27" s="174">
        <f>ROUND(C25+C26,0)</f>
        <v>0</v>
      </c>
      <c r="D27" s="175"/>
    </row>
    <row r="28" spans="1:4">
      <c r="A28" s="40"/>
      <c r="B28" s="41"/>
      <c r="C28" s="41"/>
      <c r="D28" s="42"/>
    </row>
    <row r="29" spans="1:4">
      <c r="A29" s="40"/>
      <c r="B29" s="41"/>
      <c r="C29" s="41"/>
      <c r="D29" s="42"/>
    </row>
    <row r="30" spans="1:4">
      <c r="A30" s="40"/>
      <c r="B30" s="41"/>
      <c r="C30" s="41"/>
      <c r="D30" s="42"/>
    </row>
    <row r="31" spans="1:4">
      <c r="A31" s="40"/>
      <c r="B31" s="41"/>
      <c r="C31" s="41"/>
      <c r="D31" s="42"/>
    </row>
    <row r="32" spans="1:4">
      <c r="A32" s="40"/>
      <c r="B32" s="41"/>
      <c r="C32" s="41"/>
      <c r="D32" s="42"/>
    </row>
    <row r="33" spans="1:4">
      <c r="A33" s="40"/>
      <c r="B33" s="41"/>
      <c r="C33" s="41"/>
      <c r="D33" s="42"/>
    </row>
    <row r="34" spans="1:4">
      <c r="A34" s="40"/>
      <c r="B34" s="160" t="s">
        <v>397</v>
      </c>
      <c r="C34" s="160"/>
      <c r="D34" s="42"/>
    </row>
    <row r="35" spans="1:4">
      <c r="A35" s="40"/>
      <c r="B35" s="41"/>
      <c r="C35" s="41"/>
      <c r="D35" s="42"/>
    </row>
    <row r="36" spans="1:4">
      <c r="A36" s="40"/>
      <c r="B36" s="41"/>
      <c r="C36" s="41"/>
      <c r="D36" s="42"/>
    </row>
    <row r="37" spans="1:4" ht="15.6" thickBot="1">
      <c r="A37" s="47"/>
      <c r="B37" s="48"/>
      <c r="C37" s="48"/>
      <c r="D37" s="49"/>
    </row>
  </sheetData>
  <mergeCells count="8">
    <mergeCell ref="B34:C34"/>
    <mergeCell ref="A5:D5"/>
    <mergeCell ref="A7:D7"/>
    <mergeCell ref="A22:D22"/>
    <mergeCell ref="C25:D25"/>
    <mergeCell ref="C26:D26"/>
    <mergeCell ref="C27:D27"/>
    <mergeCell ref="A18:D18"/>
  </mergeCells>
  <phoneticPr fontId="11" type="noConversion"/>
  <pageMargins left="1" right="1" top="1" bottom="1" header="0.42" footer="0.42"/>
  <pageSetup paperSize="9" orientation="portrait" useFirstPageNumber="1" horizontalDpi="300" r:id="rId1"/>
  <extLst>
    <ext xmlns:mx="http://schemas.microsoft.com/office/mac/excel/2008/main" uri="{64002731-A6B0-56B0-2670-7721B7C09600}">
      <mx:PLV Mode="1"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120" workbookViewId="0">
      <selection activeCell="F14" sqref="F2:G14"/>
    </sheetView>
  </sheetViews>
  <sheetFormatPr defaultColWidth="8.77734375" defaultRowHeight="13.2"/>
  <cols>
    <col min="1" max="1" width="4.44140625" style="3" customWidth="1"/>
    <col min="2" max="2" width="11.77734375" style="10" customWidth="1"/>
    <col min="3" max="3" width="46.21875" style="7" customWidth="1"/>
    <col min="4" max="4" width="9.44140625" style="12" customWidth="1"/>
    <col min="5" max="5" width="8.44140625" style="4" customWidth="1"/>
    <col min="6" max="7" width="13.44140625" style="6" customWidth="1"/>
    <col min="8" max="8" width="13.44140625" style="9" customWidth="1"/>
    <col min="9" max="9" width="12"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15.6">
      <c r="A2" s="67">
        <v>1</v>
      </c>
      <c r="B2" s="105" t="s">
        <v>109</v>
      </c>
      <c r="C2" s="69" t="s">
        <v>403</v>
      </c>
      <c r="D2" s="106">
        <v>97.65</v>
      </c>
      <c r="E2" s="71" t="s">
        <v>13</v>
      </c>
      <c r="F2" s="72"/>
      <c r="G2" s="72"/>
      <c r="H2" s="107">
        <f>ROUND(D2*F2, 0)</f>
        <v>0</v>
      </c>
      <c r="I2" s="108">
        <f>ROUND(D2*G2, 0)</f>
        <v>0</v>
      </c>
    </row>
    <row r="3" spans="1:9" ht="26.4">
      <c r="A3" s="75">
        <v>2</v>
      </c>
      <c r="B3" s="109" t="s">
        <v>110</v>
      </c>
      <c r="C3" s="77" t="s">
        <v>111</v>
      </c>
      <c r="D3" s="110">
        <v>863.5</v>
      </c>
      <c r="E3" s="79" t="s">
        <v>13</v>
      </c>
      <c r="F3" s="80"/>
      <c r="G3" s="80"/>
      <c r="H3" s="111">
        <f t="shared" ref="H3:H14" si="0">ROUND(D3*F3, 0)</f>
        <v>0</v>
      </c>
      <c r="I3" s="112">
        <f t="shared" ref="I3:I14" si="1">ROUND(D3*G3, 0)</f>
        <v>0</v>
      </c>
    </row>
    <row r="4" spans="1:9">
      <c r="A4" s="75">
        <v>3</v>
      </c>
      <c r="B4" s="109" t="s">
        <v>112</v>
      </c>
      <c r="C4" s="77" t="s">
        <v>113</v>
      </c>
      <c r="D4" s="110">
        <v>97.65</v>
      </c>
      <c r="E4" s="79" t="s">
        <v>100</v>
      </c>
      <c r="F4" s="80"/>
      <c r="G4" s="80"/>
      <c r="H4" s="111">
        <f t="shared" si="0"/>
        <v>0</v>
      </c>
      <c r="I4" s="112">
        <f t="shared" si="1"/>
        <v>0</v>
      </c>
    </row>
    <row r="5" spans="1:9">
      <c r="A5" s="75">
        <v>4</v>
      </c>
      <c r="B5" s="109" t="s">
        <v>114</v>
      </c>
      <c r="C5" s="77" t="s">
        <v>115</v>
      </c>
      <c r="D5" s="110">
        <v>119.28</v>
      </c>
      <c r="E5" s="79" t="s">
        <v>13</v>
      </c>
      <c r="F5" s="80"/>
      <c r="G5" s="80"/>
      <c r="H5" s="111">
        <f t="shared" si="0"/>
        <v>0</v>
      </c>
      <c r="I5" s="112">
        <f t="shared" si="1"/>
        <v>0</v>
      </c>
    </row>
    <row r="6" spans="1:9" ht="55.2">
      <c r="A6" s="75">
        <v>5</v>
      </c>
      <c r="B6" s="109" t="s">
        <v>116</v>
      </c>
      <c r="C6" s="77" t="s">
        <v>404</v>
      </c>
      <c r="D6" s="110">
        <v>13</v>
      </c>
      <c r="E6" s="79" t="s">
        <v>13</v>
      </c>
      <c r="F6" s="80"/>
      <c r="G6" s="80"/>
      <c r="H6" s="111">
        <f t="shared" si="0"/>
        <v>0</v>
      </c>
      <c r="I6" s="112">
        <f t="shared" si="1"/>
        <v>0</v>
      </c>
    </row>
    <row r="7" spans="1:9" ht="79.2">
      <c r="A7" s="75">
        <v>6</v>
      </c>
      <c r="B7" s="109" t="s">
        <v>117</v>
      </c>
      <c r="C7" s="77" t="s">
        <v>118</v>
      </c>
      <c r="D7" s="110">
        <v>863.5</v>
      </c>
      <c r="E7" s="79" t="s">
        <v>13</v>
      </c>
      <c r="F7" s="80"/>
      <c r="G7" s="80"/>
      <c r="H7" s="111">
        <f t="shared" si="0"/>
        <v>0</v>
      </c>
      <c r="I7" s="112">
        <f t="shared" si="1"/>
        <v>0</v>
      </c>
    </row>
    <row r="8" spans="1:9" ht="52.8">
      <c r="A8" s="75">
        <v>7</v>
      </c>
      <c r="B8" s="76" t="s">
        <v>119</v>
      </c>
      <c r="C8" s="77" t="s">
        <v>120</v>
      </c>
      <c r="D8" s="78">
        <v>18.22</v>
      </c>
      <c r="E8" s="79" t="s">
        <v>13</v>
      </c>
      <c r="F8" s="80"/>
      <c r="G8" s="80"/>
      <c r="H8" s="111">
        <f t="shared" ref="H8" si="2">ROUND(D8*F8, 0)</f>
        <v>0</v>
      </c>
      <c r="I8" s="112">
        <f t="shared" ref="I8" si="3">ROUND(D8*G8, 0)</f>
        <v>0</v>
      </c>
    </row>
    <row r="9" spans="1:9" ht="44.4">
      <c r="A9" s="75">
        <v>8</v>
      </c>
      <c r="B9" s="109" t="s">
        <v>121</v>
      </c>
      <c r="C9" s="77" t="s">
        <v>405</v>
      </c>
      <c r="D9" s="110">
        <v>651.84</v>
      </c>
      <c r="E9" s="79" t="s">
        <v>13</v>
      </c>
      <c r="F9" s="80"/>
      <c r="G9" s="80"/>
      <c r="H9" s="111">
        <f t="shared" si="0"/>
        <v>0</v>
      </c>
      <c r="I9" s="112">
        <f t="shared" si="1"/>
        <v>0</v>
      </c>
    </row>
    <row r="10" spans="1:9" ht="26.4">
      <c r="A10" s="75">
        <v>9</v>
      </c>
      <c r="B10" s="109" t="s">
        <v>122</v>
      </c>
      <c r="C10" s="77" t="s">
        <v>123</v>
      </c>
      <c r="D10" s="110">
        <v>876.5</v>
      </c>
      <c r="E10" s="79" t="s">
        <v>13</v>
      </c>
      <c r="F10" s="80"/>
      <c r="G10" s="80"/>
      <c r="H10" s="111">
        <f t="shared" si="0"/>
        <v>0</v>
      </c>
      <c r="I10" s="112">
        <f t="shared" si="1"/>
        <v>0</v>
      </c>
    </row>
    <row r="11" spans="1:9">
      <c r="A11" s="75">
        <v>10</v>
      </c>
      <c r="B11" s="109" t="s">
        <v>124</v>
      </c>
      <c r="C11" s="77" t="s">
        <v>125</v>
      </c>
      <c r="D11" s="110">
        <v>1753</v>
      </c>
      <c r="E11" s="79" t="s">
        <v>100</v>
      </c>
      <c r="F11" s="80"/>
      <c r="G11" s="80"/>
      <c r="H11" s="111">
        <f t="shared" si="0"/>
        <v>0</v>
      </c>
      <c r="I11" s="112">
        <f t="shared" si="1"/>
        <v>0</v>
      </c>
    </row>
    <row r="12" spans="1:9" ht="26.4">
      <c r="A12" s="75">
        <v>11</v>
      </c>
      <c r="B12" s="109" t="s">
        <v>126</v>
      </c>
      <c r="C12" s="77" t="s">
        <v>127</v>
      </c>
      <c r="D12" s="110">
        <v>55.58</v>
      </c>
      <c r="E12" s="79" t="s">
        <v>13</v>
      </c>
      <c r="F12" s="80"/>
      <c r="G12" s="80"/>
      <c r="H12" s="111">
        <f t="shared" si="0"/>
        <v>0</v>
      </c>
      <c r="I12" s="112">
        <f t="shared" si="1"/>
        <v>0</v>
      </c>
    </row>
    <row r="13" spans="1:9" ht="26.4">
      <c r="A13" s="75">
        <v>12</v>
      </c>
      <c r="B13" s="109" t="s">
        <v>128</v>
      </c>
      <c r="C13" s="77" t="s">
        <v>129</v>
      </c>
      <c r="D13" s="110">
        <v>82.95</v>
      </c>
      <c r="E13" s="79" t="s">
        <v>13</v>
      </c>
      <c r="F13" s="80"/>
      <c r="G13" s="80"/>
      <c r="H13" s="111">
        <f t="shared" si="0"/>
        <v>0</v>
      </c>
      <c r="I13" s="112">
        <f t="shared" si="1"/>
        <v>0</v>
      </c>
    </row>
    <row r="14" spans="1:9" ht="26.4">
      <c r="A14" s="83">
        <v>13</v>
      </c>
      <c r="B14" s="113" t="s">
        <v>456</v>
      </c>
      <c r="C14" s="85" t="s">
        <v>457</v>
      </c>
      <c r="D14" s="114">
        <v>106.4</v>
      </c>
      <c r="E14" s="87" t="s">
        <v>100</v>
      </c>
      <c r="F14" s="88"/>
      <c r="G14" s="88"/>
      <c r="H14" s="115">
        <f t="shared" si="0"/>
        <v>0</v>
      </c>
      <c r="I14" s="116">
        <f t="shared" si="1"/>
        <v>0</v>
      </c>
    </row>
    <row r="15" spans="1:9" s="5" customFormat="1" ht="13.8" thickBot="1">
      <c r="A15" s="61"/>
      <c r="B15" s="101"/>
      <c r="C15" s="63" t="s">
        <v>27</v>
      </c>
      <c r="D15" s="102"/>
      <c r="E15" s="62"/>
      <c r="F15" s="65"/>
      <c r="G15" s="65"/>
      <c r="H15" s="103">
        <f>ROUND(SUM(H2:H14),0)</f>
        <v>0</v>
      </c>
      <c r="I15" s="104">
        <f>ROUND(SUM(I2:I14),0)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view="pageLayout" zoomScale="165" workbookViewId="0">
      <selection activeCell="E7" sqref="E7"/>
    </sheetView>
  </sheetViews>
  <sheetFormatPr defaultColWidth="8.77734375" defaultRowHeight="13.2"/>
  <cols>
    <col min="1" max="1" width="4.44140625" style="3" customWidth="1"/>
    <col min="2" max="2" width="12" style="10" customWidth="1"/>
    <col min="3" max="3" width="47.21875"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26.4">
      <c r="A2" s="67">
        <v>1</v>
      </c>
      <c r="B2" s="105" t="s">
        <v>131</v>
      </c>
      <c r="C2" s="69" t="s">
        <v>132</v>
      </c>
      <c r="D2" s="106">
        <v>747.19</v>
      </c>
      <c r="E2" s="71" t="s">
        <v>13</v>
      </c>
      <c r="F2" s="72"/>
      <c r="G2" s="72"/>
      <c r="H2" s="107">
        <f>ROUND(D2*F2, 0)</f>
        <v>0</v>
      </c>
      <c r="I2" s="108">
        <f>ROUND(D2*G2, 0)</f>
        <v>0</v>
      </c>
    </row>
    <row r="3" spans="1:9" ht="26.4">
      <c r="A3" s="75">
        <v>2</v>
      </c>
      <c r="B3" s="109" t="s">
        <v>133</v>
      </c>
      <c r="C3" s="77" t="s">
        <v>134</v>
      </c>
      <c r="D3" s="110">
        <v>11.64</v>
      </c>
      <c r="E3" s="79" t="s">
        <v>13</v>
      </c>
      <c r="F3" s="80"/>
      <c r="G3" s="80"/>
      <c r="H3" s="111">
        <f t="shared" ref="H3:H13" si="0">ROUND(D3*F3, 0)</f>
        <v>0</v>
      </c>
      <c r="I3" s="112">
        <f t="shared" ref="I3:I13" si="1">ROUND(D3*G3, 0)</f>
        <v>0</v>
      </c>
    </row>
    <row r="4" spans="1:9" ht="39.6">
      <c r="A4" s="75">
        <v>3</v>
      </c>
      <c r="B4" s="109" t="s">
        <v>135</v>
      </c>
      <c r="C4" s="77" t="s">
        <v>136</v>
      </c>
      <c r="D4" s="110">
        <v>795.67</v>
      </c>
      <c r="E4" s="79" t="s">
        <v>13</v>
      </c>
      <c r="F4" s="80"/>
      <c r="G4" s="80"/>
      <c r="H4" s="111">
        <f t="shared" si="0"/>
        <v>0</v>
      </c>
      <c r="I4" s="112">
        <f t="shared" si="1"/>
        <v>0</v>
      </c>
    </row>
    <row r="5" spans="1:9" ht="26.4">
      <c r="A5" s="75">
        <v>4</v>
      </c>
      <c r="B5" s="109" t="s">
        <v>137</v>
      </c>
      <c r="C5" s="77" t="s">
        <v>138</v>
      </c>
      <c r="D5" s="110">
        <v>795.67</v>
      </c>
      <c r="E5" s="79" t="s">
        <v>13</v>
      </c>
      <c r="F5" s="80"/>
      <c r="G5" s="80"/>
      <c r="H5" s="111">
        <f t="shared" si="0"/>
        <v>0</v>
      </c>
      <c r="I5" s="112">
        <f t="shared" si="1"/>
        <v>0</v>
      </c>
    </row>
    <row r="6" spans="1:9" ht="52.8">
      <c r="A6" s="75">
        <v>5</v>
      </c>
      <c r="B6" s="109" t="s">
        <v>139</v>
      </c>
      <c r="C6" s="77" t="s">
        <v>140</v>
      </c>
      <c r="D6" s="110">
        <v>478.4</v>
      </c>
      <c r="E6" s="79" t="s">
        <v>13</v>
      </c>
      <c r="F6" s="80"/>
      <c r="G6" s="80"/>
      <c r="H6" s="111">
        <f t="shared" si="0"/>
        <v>0</v>
      </c>
      <c r="I6" s="112">
        <f t="shared" si="1"/>
        <v>0</v>
      </c>
    </row>
    <row r="7" spans="1:9" ht="79.2">
      <c r="A7" s="75">
        <v>6</v>
      </c>
      <c r="B7" s="109" t="s">
        <v>141</v>
      </c>
      <c r="C7" s="77" t="s">
        <v>142</v>
      </c>
      <c r="D7" s="110">
        <v>795.67</v>
      </c>
      <c r="E7" s="79" t="s">
        <v>13</v>
      </c>
      <c r="F7" s="80"/>
      <c r="G7" s="80"/>
      <c r="H7" s="111">
        <f t="shared" si="0"/>
        <v>0</v>
      </c>
      <c r="I7" s="112">
        <f t="shared" si="1"/>
        <v>0</v>
      </c>
    </row>
    <row r="8" spans="1:9" ht="39.6">
      <c r="A8" s="75">
        <v>7</v>
      </c>
      <c r="B8" s="109" t="s">
        <v>143</v>
      </c>
      <c r="C8" s="77" t="s">
        <v>144</v>
      </c>
      <c r="D8" s="110">
        <v>43.58</v>
      </c>
      <c r="E8" s="79" t="s">
        <v>13</v>
      </c>
      <c r="F8" s="80"/>
      <c r="G8" s="80"/>
      <c r="H8" s="111">
        <f t="shared" si="0"/>
        <v>0</v>
      </c>
      <c r="I8" s="112">
        <f t="shared" si="1"/>
        <v>0</v>
      </c>
    </row>
    <row r="9" spans="1:9" ht="39.6">
      <c r="A9" s="75">
        <v>8</v>
      </c>
      <c r="B9" s="109" t="s">
        <v>145</v>
      </c>
      <c r="C9" s="77" t="s">
        <v>146</v>
      </c>
      <c r="D9" s="110">
        <v>248.9</v>
      </c>
      <c r="E9" s="79" t="s">
        <v>13</v>
      </c>
      <c r="F9" s="80"/>
      <c r="G9" s="80"/>
      <c r="H9" s="111">
        <f t="shared" si="0"/>
        <v>0</v>
      </c>
      <c r="I9" s="112">
        <f t="shared" si="1"/>
        <v>0</v>
      </c>
    </row>
    <row r="10" spans="1:9" ht="39.6">
      <c r="A10" s="75">
        <v>9</v>
      </c>
      <c r="B10" s="109" t="s">
        <v>147</v>
      </c>
      <c r="C10" s="77" t="s">
        <v>148</v>
      </c>
      <c r="D10" s="110">
        <v>248.9</v>
      </c>
      <c r="E10" s="79" t="s">
        <v>13</v>
      </c>
      <c r="F10" s="80"/>
      <c r="G10" s="80"/>
      <c r="H10" s="111">
        <f t="shared" si="0"/>
        <v>0</v>
      </c>
      <c r="I10" s="112">
        <f t="shared" si="1"/>
        <v>0</v>
      </c>
    </row>
    <row r="11" spans="1:9" ht="79.2">
      <c r="A11" s="75">
        <v>10</v>
      </c>
      <c r="B11" s="109" t="s">
        <v>149</v>
      </c>
      <c r="C11" s="77" t="s">
        <v>150</v>
      </c>
      <c r="D11" s="110">
        <v>146.4</v>
      </c>
      <c r="E11" s="79" t="s">
        <v>100</v>
      </c>
      <c r="F11" s="80"/>
      <c r="G11" s="80"/>
      <c r="H11" s="111">
        <f t="shared" si="0"/>
        <v>0</v>
      </c>
      <c r="I11" s="112">
        <f t="shared" si="1"/>
        <v>0</v>
      </c>
    </row>
    <row r="12" spans="1:9" ht="52.8">
      <c r="A12" s="75">
        <v>11</v>
      </c>
      <c r="B12" s="109" t="s">
        <v>151</v>
      </c>
      <c r="C12" s="77" t="s">
        <v>152</v>
      </c>
      <c r="D12" s="110">
        <v>1485.6</v>
      </c>
      <c r="E12" s="79" t="s">
        <v>13</v>
      </c>
      <c r="F12" s="80"/>
      <c r="G12" s="80"/>
      <c r="H12" s="111">
        <f t="shared" si="0"/>
        <v>0</v>
      </c>
      <c r="I12" s="112">
        <f t="shared" si="1"/>
        <v>0</v>
      </c>
    </row>
    <row r="13" spans="1:9" ht="52.8">
      <c r="A13" s="83">
        <v>12</v>
      </c>
      <c r="B13" s="113" t="s">
        <v>153</v>
      </c>
      <c r="C13" s="85" t="s">
        <v>154</v>
      </c>
      <c r="D13" s="114">
        <v>795.67</v>
      </c>
      <c r="E13" s="87" t="s">
        <v>13</v>
      </c>
      <c r="F13" s="88"/>
      <c r="G13" s="88"/>
      <c r="H13" s="115">
        <f t="shared" si="0"/>
        <v>0</v>
      </c>
      <c r="I13" s="116">
        <f t="shared" si="1"/>
        <v>0</v>
      </c>
    </row>
    <row r="14" spans="1:9" s="5" customFormat="1" ht="13.8" thickBot="1">
      <c r="A14" s="61"/>
      <c r="B14" s="101"/>
      <c r="C14" s="63" t="s">
        <v>27</v>
      </c>
      <c r="D14" s="102"/>
      <c r="E14" s="62"/>
      <c r="F14" s="65"/>
      <c r="G14" s="65"/>
      <c r="H14" s="103">
        <f>ROUND(SUM(H2:H13),0)</f>
        <v>0</v>
      </c>
      <c r="I14" s="104">
        <f>ROUND(SUM(I2:I13),0)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view="pageLayout" zoomScale="170" workbookViewId="0">
      <selection activeCell="F2" sqref="F2:G2"/>
    </sheetView>
  </sheetViews>
  <sheetFormatPr defaultColWidth="8.77734375" defaultRowHeight="13.2"/>
  <cols>
    <col min="1" max="1" width="4.44140625" style="3" customWidth="1"/>
    <col min="2" max="2" width="11" style="10" customWidth="1"/>
    <col min="3" max="3" width="46"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10" s="2" customFormat="1" ht="26.4">
      <c r="A1" s="91" t="s">
        <v>3</v>
      </c>
      <c r="B1" s="97" t="s">
        <v>4</v>
      </c>
      <c r="C1" s="93" t="s">
        <v>5</v>
      </c>
      <c r="D1" s="98" t="s">
        <v>6</v>
      </c>
      <c r="E1" s="92" t="s">
        <v>7</v>
      </c>
      <c r="F1" s="95" t="s">
        <v>8</v>
      </c>
      <c r="G1" s="95" t="s">
        <v>9</v>
      </c>
      <c r="H1" s="99" t="s">
        <v>10</v>
      </c>
      <c r="I1" s="100" t="s">
        <v>11</v>
      </c>
    </row>
    <row r="2" spans="1:10" ht="26.4">
      <c r="A2" s="118">
        <v>1</v>
      </c>
      <c r="B2" s="119" t="s">
        <v>156</v>
      </c>
      <c r="C2" s="120" t="s">
        <v>157</v>
      </c>
      <c r="D2" s="121">
        <v>20.16</v>
      </c>
      <c r="E2" s="122" t="s">
        <v>30</v>
      </c>
      <c r="F2" s="123"/>
      <c r="G2" s="123"/>
      <c r="H2" s="124">
        <f>ROUND(D2*F2, 0)</f>
        <v>0</v>
      </c>
      <c r="I2" s="125">
        <f>ROUND(D2*G2, 0)</f>
        <v>0</v>
      </c>
    </row>
    <row r="3" spans="1:10" s="5" customFormat="1" ht="13.8" thickBot="1">
      <c r="A3" s="61"/>
      <c r="B3" s="101"/>
      <c r="C3" s="63" t="s">
        <v>27</v>
      </c>
      <c r="D3" s="102"/>
      <c r="E3" s="62"/>
      <c r="F3" s="65"/>
      <c r="G3" s="65"/>
      <c r="H3" s="103">
        <f>ROUND(SUM(H2:H2),0)</f>
        <v>0</v>
      </c>
      <c r="I3" s="104">
        <f>ROUND(SUM(I2:I2),0)</f>
        <v>0</v>
      </c>
      <c r="J3" s="4"/>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Layout" zoomScale="184" workbookViewId="0">
      <selection activeCell="G7" sqref="G7"/>
    </sheetView>
  </sheetViews>
  <sheetFormatPr defaultColWidth="8.77734375" defaultRowHeight="13.2"/>
  <cols>
    <col min="1" max="1" width="4.44140625" style="3" customWidth="1"/>
    <col min="2" max="2" width="12.21875" style="10" customWidth="1"/>
    <col min="3" max="3" width="46.21875"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c r="A2" s="67">
        <v>1</v>
      </c>
      <c r="B2" s="105" t="s">
        <v>159</v>
      </c>
      <c r="C2" s="69" t="s">
        <v>160</v>
      </c>
      <c r="D2" s="106">
        <v>88.43</v>
      </c>
      <c r="E2" s="71" t="s">
        <v>13</v>
      </c>
      <c r="F2" s="72"/>
      <c r="G2" s="72"/>
      <c r="H2" s="107">
        <f>ROUND(D2*F2, 0)</f>
        <v>0</v>
      </c>
      <c r="I2" s="108">
        <f>ROUND(D2*G2, 0)</f>
        <v>0</v>
      </c>
    </row>
    <row r="3" spans="1:9" ht="108">
      <c r="A3" s="75">
        <v>2</v>
      </c>
      <c r="B3" s="109" t="s">
        <v>161</v>
      </c>
      <c r="C3" s="77" t="s">
        <v>401</v>
      </c>
      <c r="D3" s="110">
        <v>379.89</v>
      </c>
      <c r="E3" s="79" t="s">
        <v>13</v>
      </c>
      <c r="F3" s="80"/>
      <c r="G3" s="80"/>
      <c r="H3" s="111">
        <f>ROUND(D3*F3, 0)</f>
        <v>0</v>
      </c>
      <c r="I3" s="112">
        <f>ROUND(D3*G3, 0)</f>
        <v>0</v>
      </c>
    </row>
    <row r="4" spans="1:9" ht="108">
      <c r="A4" s="75">
        <v>3</v>
      </c>
      <c r="B4" s="109" t="s">
        <v>162</v>
      </c>
      <c r="C4" s="77" t="s">
        <v>402</v>
      </c>
      <c r="D4" s="110">
        <v>58.82</v>
      </c>
      <c r="E4" s="79" t="s">
        <v>13</v>
      </c>
      <c r="F4" s="80"/>
      <c r="G4" s="80"/>
      <c r="H4" s="111">
        <f>ROUND(D4*F4, 0)</f>
        <v>0</v>
      </c>
      <c r="I4" s="112">
        <f>ROUND(D4*G4, 0)</f>
        <v>0</v>
      </c>
    </row>
    <row r="5" spans="1:9" ht="52.8">
      <c r="A5" s="83">
        <v>4</v>
      </c>
      <c r="B5" s="113" t="s">
        <v>163</v>
      </c>
      <c r="C5" s="85" t="s">
        <v>164</v>
      </c>
      <c r="D5" s="114">
        <v>5.76</v>
      </c>
      <c r="E5" s="87" t="s">
        <v>13</v>
      </c>
      <c r="F5" s="88"/>
      <c r="G5" s="88"/>
      <c r="H5" s="115">
        <f>ROUND(D5*F5, 0)</f>
        <v>0</v>
      </c>
      <c r="I5" s="116">
        <f>ROUND(D5*G5, 0)</f>
        <v>0</v>
      </c>
    </row>
    <row r="6" spans="1:9" ht="118.8">
      <c r="A6" s="154">
        <v>5</v>
      </c>
      <c r="B6" s="155" t="s">
        <v>495</v>
      </c>
      <c r="C6" s="156" t="s">
        <v>496</v>
      </c>
      <c r="D6" s="157">
        <v>292.04000000000002</v>
      </c>
      <c r="E6" s="158" t="s">
        <v>13</v>
      </c>
      <c r="F6" s="159"/>
      <c r="G6" s="159"/>
      <c r="H6" s="111">
        <f>ROUND(D6*F6, 0)</f>
        <v>0</v>
      </c>
      <c r="I6" s="112">
        <f>ROUND(D6*G6, 0)</f>
        <v>0</v>
      </c>
    </row>
    <row r="7" spans="1:9" s="5" customFormat="1" ht="13.8" thickBot="1">
      <c r="A7" s="61"/>
      <c r="B7" s="101"/>
      <c r="C7" s="63" t="s">
        <v>27</v>
      </c>
      <c r="D7" s="102"/>
      <c r="E7" s="62"/>
      <c r="F7" s="65"/>
      <c r="G7" s="65"/>
      <c r="H7" s="103">
        <f>ROUND(SUM(H2:H5),0)</f>
        <v>0</v>
      </c>
      <c r="I7" s="104">
        <f>ROUND(SUM(I2:I5),0)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view="pageLayout" zoomScale="120" workbookViewId="0">
      <selection activeCell="F5" sqref="F2:G5"/>
    </sheetView>
  </sheetViews>
  <sheetFormatPr defaultColWidth="8.77734375" defaultRowHeight="13.2"/>
  <cols>
    <col min="1" max="1" width="4.44140625" style="3" customWidth="1"/>
    <col min="2" max="2" width="13.21875" style="10" customWidth="1"/>
    <col min="3" max="3" width="47.44140625"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c r="A2" s="67">
        <v>1</v>
      </c>
      <c r="B2" s="105" t="s">
        <v>166</v>
      </c>
      <c r="C2" s="69" t="s">
        <v>167</v>
      </c>
      <c r="D2" s="106">
        <v>97.65</v>
      </c>
      <c r="E2" s="71" t="s">
        <v>13</v>
      </c>
      <c r="F2" s="72"/>
      <c r="G2" s="72"/>
      <c r="H2" s="107">
        <f>ROUND(D2*F2, 0)</f>
        <v>0</v>
      </c>
      <c r="I2" s="108">
        <f>ROUND(D2*G2, 0)</f>
        <v>0</v>
      </c>
    </row>
    <row r="3" spans="1:9">
      <c r="A3" s="75">
        <v>2</v>
      </c>
      <c r="B3" s="109" t="s">
        <v>168</v>
      </c>
      <c r="C3" s="77" t="s">
        <v>169</v>
      </c>
      <c r="D3" s="110">
        <v>863.5</v>
      </c>
      <c r="E3" s="79" t="s">
        <v>13</v>
      </c>
      <c r="F3" s="80"/>
      <c r="G3" s="80"/>
      <c r="H3" s="111">
        <f>ROUND(D3*F3, 0)</f>
        <v>0</v>
      </c>
      <c r="I3" s="112">
        <f>ROUND(D3*G3, 0)</f>
        <v>0</v>
      </c>
    </row>
    <row r="4" spans="1:9" ht="52.8">
      <c r="A4" s="75">
        <v>3</v>
      </c>
      <c r="B4" s="109" t="s">
        <v>170</v>
      </c>
      <c r="C4" s="77" t="s">
        <v>171</v>
      </c>
      <c r="D4" s="110">
        <v>876.5</v>
      </c>
      <c r="E4" s="79" t="s">
        <v>13</v>
      </c>
      <c r="F4" s="80"/>
      <c r="G4" s="80"/>
      <c r="H4" s="111">
        <f>ROUND(D4*F4, 0)</f>
        <v>0</v>
      </c>
      <c r="I4" s="112">
        <f>ROUND(D4*G4, 0)</f>
        <v>0</v>
      </c>
    </row>
    <row r="5" spans="1:9" ht="79.2">
      <c r="A5" s="83">
        <v>4</v>
      </c>
      <c r="B5" s="113" t="s">
        <v>172</v>
      </c>
      <c r="C5" s="85" t="s">
        <v>173</v>
      </c>
      <c r="D5" s="114">
        <v>56.2</v>
      </c>
      <c r="E5" s="87" t="s">
        <v>100</v>
      </c>
      <c r="F5" s="88"/>
      <c r="G5" s="88"/>
      <c r="H5" s="115">
        <f>ROUND(D5*F5, 0)</f>
        <v>0</v>
      </c>
      <c r="I5" s="116">
        <f>ROUND(D5*G5, 0)</f>
        <v>0</v>
      </c>
    </row>
    <row r="6" spans="1:9" s="5" customFormat="1" ht="13.8" thickBot="1">
      <c r="A6" s="61"/>
      <c r="B6" s="101"/>
      <c r="C6" s="63" t="s">
        <v>27</v>
      </c>
      <c r="D6" s="102"/>
      <c r="E6" s="62"/>
      <c r="F6" s="65"/>
      <c r="G6" s="65"/>
      <c r="H6" s="103">
        <f>ROUND(SUM(H2:H5),0)</f>
        <v>0</v>
      </c>
      <c r="I6" s="104">
        <f>ROUND(SUM(I2:I5),0)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view="pageLayout" topLeftCell="A14" zoomScale="135" workbookViewId="0">
      <selection activeCell="H26" sqref="H26"/>
    </sheetView>
  </sheetViews>
  <sheetFormatPr defaultColWidth="8.77734375" defaultRowHeight="13.2"/>
  <cols>
    <col min="1" max="1" width="4.44140625" style="3" customWidth="1"/>
    <col min="2" max="2" width="12.21875" style="10" customWidth="1"/>
    <col min="3" max="3" width="47.44140625" style="7" customWidth="1"/>
    <col min="4" max="4" width="9.44140625" style="12" customWidth="1"/>
    <col min="5" max="5" width="8.44140625" style="4" customWidth="1"/>
    <col min="6" max="6" width="10.77734375" style="6" customWidth="1"/>
    <col min="7" max="7" width="11"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26.4">
      <c r="A2" s="67">
        <v>1</v>
      </c>
      <c r="B2" s="105" t="s">
        <v>175</v>
      </c>
      <c r="C2" s="69" t="s">
        <v>176</v>
      </c>
      <c r="D2" s="106">
        <v>73.42</v>
      </c>
      <c r="E2" s="71" t="s">
        <v>13</v>
      </c>
      <c r="F2" s="72"/>
      <c r="G2" s="72"/>
      <c r="H2" s="107">
        <f>ROUND(D2*F2, 0)</f>
        <v>0</v>
      </c>
      <c r="I2" s="108">
        <f>ROUND(D2*G2, 0)</f>
        <v>0</v>
      </c>
    </row>
    <row r="3" spans="1:9" ht="26.4">
      <c r="A3" s="75">
        <v>2</v>
      </c>
      <c r="B3" s="109" t="s">
        <v>177</v>
      </c>
      <c r="C3" s="77" t="s">
        <v>178</v>
      </c>
      <c r="D3" s="110">
        <v>112.08</v>
      </c>
      <c r="E3" s="79" t="s">
        <v>13</v>
      </c>
      <c r="F3" s="80"/>
      <c r="G3" s="80"/>
      <c r="H3" s="111">
        <f t="shared" ref="H3:H25" si="0">ROUND(D3*F3, 0)</f>
        <v>0</v>
      </c>
      <c r="I3" s="112">
        <f t="shared" ref="I3:I25" si="1">ROUND(D3*G3, 0)</f>
        <v>0</v>
      </c>
    </row>
    <row r="4" spans="1:9" ht="39.6">
      <c r="A4" s="75">
        <v>3</v>
      </c>
      <c r="B4" s="109" t="s">
        <v>179</v>
      </c>
      <c r="C4" s="77" t="s">
        <v>180</v>
      </c>
      <c r="D4" s="110">
        <v>414.14</v>
      </c>
      <c r="E4" s="79" t="s">
        <v>13</v>
      </c>
      <c r="F4" s="80"/>
      <c r="G4" s="80"/>
      <c r="H4" s="111">
        <f t="shared" si="0"/>
        <v>0</v>
      </c>
      <c r="I4" s="112">
        <f t="shared" si="1"/>
        <v>0</v>
      </c>
    </row>
    <row r="5" spans="1:9" ht="39.6">
      <c r="A5" s="75">
        <v>4</v>
      </c>
      <c r="B5" s="109" t="s">
        <v>181</v>
      </c>
      <c r="C5" s="77" t="s">
        <v>182</v>
      </c>
      <c r="D5" s="110">
        <v>189.4</v>
      </c>
      <c r="E5" s="79" t="s">
        <v>13</v>
      </c>
      <c r="F5" s="80"/>
      <c r="G5" s="80"/>
      <c r="H5" s="111">
        <f t="shared" si="0"/>
        <v>0</v>
      </c>
      <c r="I5" s="112">
        <f t="shared" si="1"/>
        <v>0</v>
      </c>
    </row>
    <row r="6" spans="1:9">
      <c r="A6" s="75">
        <v>5</v>
      </c>
      <c r="B6" s="109" t="s">
        <v>183</v>
      </c>
      <c r="C6" s="77" t="s">
        <v>184</v>
      </c>
      <c r="D6" s="110">
        <v>60.56</v>
      </c>
      <c r="E6" s="79" t="s">
        <v>13</v>
      </c>
      <c r="F6" s="80"/>
      <c r="G6" s="80"/>
      <c r="H6" s="111">
        <f t="shared" si="0"/>
        <v>0</v>
      </c>
      <c r="I6" s="112">
        <f t="shared" si="1"/>
        <v>0</v>
      </c>
    </row>
    <row r="7" spans="1:9" ht="66">
      <c r="A7" s="75">
        <v>6</v>
      </c>
      <c r="B7" s="109" t="s">
        <v>185</v>
      </c>
      <c r="C7" s="77" t="s">
        <v>186</v>
      </c>
      <c r="D7" s="110">
        <v>342.56</v>
      </c>
      <c r="E7" s="79" t="s">
        <v>13</v>
      </c>
      <c r="F7" s="80"/>
      <c r="G7" s="80"/>
      <c r="H7" s="111">
        <f t="shared" si="0"/>
        <v>0</v>
      </c>
      <c r="I7" s="112">
        <f t="shared" si="1"/>
        <v>0</v>
      </c>
    </row>
    <row r="8" spans="1:9" ht="52.8">
      <c r="A8" s="75">
        <v>7</v>
      </c>
      <c r="B8" s="109" t="s">
        <v>187</v>
      </c>
      <c r="C8" s="77" t="s">
        <v>458</v>
      </c>
      <c r="D8" s="110">
        <v>958.71</v>
      </c>
      <c r="E8" s="79" t="s">
        <v>13</v>
      </c>
      <c r="F8" s="80"/>
      <c r="G8" s="80"/>
      <c r="H8" s="111">
        <f t="shared" si="0"/>
        <v>0</v>
      </c>
      <c r="I8" s="112">
        <f t="shared" si="1"/>
        <v>0</v>
      </c>
    </row>
    <row r="9" spans="1:9" ht="66">
      <c r="A9" s="75">
        <v>8</v>
      </c>
      <c r="B9" s="109" t="s">
        <v>188</v>
      </c>
      <c r="C9" s="77" t="s">
        <v>189</v>
      </c>
      <c r="D9" s="110">
        <v>11.32</v>
      </c>
      <c r="E9" s="79" t="s">
        <v>13</v>
      </c>
      <c r="F9" s="80"/>
      <c r="G9" s="80"/>
      <c r="H9" s="111">
        <f t="shared" si="0"/>
        <v>0</v>
      </c>
      <c r="I9" s="112">
        <f t="shared" si="1"/>
        <v>0</v>
      </c>
    </row>
    <row r="10" spans="1:9" ht="66">
      <c r="A10" s="75">
        <v>9</v>
      </c>
      <c r="B10" s="109" t="s">
        <v>190</v>
      </c>
      <c r="C10" s="77" t="s">
        <v>191</v>
      </c>
      <c r="D10" s="110">
        <v>11.32</v>
      </c>
      <c r="E10" s="79" t="s">
        <v>13</v>
      </c>
      <c r="F10" s="80"/>
      <c r="G10" s="80"/>
      <c r="H10" s="111">
        <f t="shared" ref="H10" si="2">ROUND(D10*F10, 0)</f>
        <v>0</v>
      </c>
      <c r="I10" s="112">
        <f t="shared" ref="I10" si="3">ROUND(D10*G10, 0)</f>
        <v>0</v>
      </c>
    </row>
    <row r="11" spans="1:9" ht="79.2">
      <c r="A11" s="75">
        <v>10</v>
      </c>
      <c r="B11" s="109" t="s">
        <v>192</v>
      </c>
      <c r="C11" s="77" t="s">
        <v>193</v>
      </c>
      <c r="D11" s="110">
        <v>153.51</v>
      </c>
      <c r="E11" s="79" t="s">
        <v>13</v>
      </c>
      <c r="F11" s="80"/>
      <c r="G11" s="80"/>
      <c r="H11" s="111">
        <f t="shared" si="0"/>
        <v>0</v>
      </c>
      <c r="I11" s="112">
        <f t="shared" si="1"/>
        <v>0</v>
      </c>
    </row>
    <row r="12" spans="1:9" ht="105.6">
      <c r="A12" s="75">
        <v>11</v>
      </c>
      <c r="B12" s="109" t="s">
        <v>194</v>
      </c>
      <c r="C12" s="77" t="s">
        <v>195</v>
      </c>
      <c r="D12" s="110">
        <v>16.850000000000001</v>
      </c>
      <c r="E12" s="79" t="s">
        <v>13</v>
      </c>
      <c r="F12" s="80"/>
      <c r="G12" s="80"/>
      <c r="H12" s="111">
        <f t="shared" si="0"/>
        <v>0</v>
      </c>
      <c r="I12" s="112">
        <f t="shared" si="1"/>
        <v>0</v>
      </c>
    </row>
    <row r="13" spans="1:9" ht="79.2">
      <c r="A13" s="75">
        <v>12</v>
      </c>
      <c r="B13" s="109" t="s">
        <v>196</v>
      </c>
      <c r="C13" s="117" t="s">
        <v>459</v>
      </c>
      <c r="D13" s="110">
        <v>500.8</v>
      </c>
      <c r="E13" s="79" t="s">
        <v>13</v>
      </c>
      <c r="F13" s="80"/>
      <c r="G13" s="80"/>
      <c r="H13" s="111">
        <f t="shared" si="0"/>
        <v>0</v>
      </c>
      <c r="I13" s="112">
        <f t="shared" si="1"/>
        <v>0</v>
      </c>
    </row>
    <row r="14" spans="1:9" ht="79.2">
      <c r="A14" s="75">
        <v>13</v>
      </c>
      <c r="B14" s="109" t="s">
        <v>197</v>
      </c>
      <c r="C14" s="117" t="s">
        <v>461</v>
      </c>
      <c r="D14" s="110">
        <v>11.32</v>
      </c>
      <c r="E14" s="79" t="s">
        <v>13</v>
      </c>
      <c r="F14" s="80"/>
      <c r="G14" s="80"/>
      <c r="H14" s="111">
        <f t="shared" si="0"/>
        <v>0</v>
      </c>
      <c r="I14" s="112">
        <f t="shared" si="1"/>
        <v>0</v>
      </c>
    </row>
    <row r="15" spans="1:9" ht="79.2">
      <c r="A15" s="75">
        <v>14</v>
      </c>
      <c r="B15" s="109" t="s">
        <v>198</v>
      </c>
      <c r="C15" s="117" t="s">
        <v>460</v>
      </c>
      <c r="D15" s="110">
        <v>217.84</v>
      </c>
      <c r="E15" s="79" t="s">
        <v>100</v>
      </c>
      <c r="F15" s="80"/>
      <c r="G15" s="80"/>
      <c r="H15" s="111">
        <f t="shared" si="0"/>
        <v>0</v>
      </c>
      <c r="I15" s="112">
        <f t="shared" si="1"/>
        <v>0</v>
      </c>
    </row>
    <row r="16" spans="1:9" ht="79.2">
      <c r="A16" s="75">
        <v>15</v>
      </c>
      <c r="B16" s="109" t="s">
        <v>199</v>
      </c>
      <c r="C16" s="117" t="s">
        <v>464</v>
      </c>
      <c r="D16" s="110">
        <v>14.4</v>
      </c>
      <c r="E16" s="79" t="s">
        <v>100</v>
      </c>
      <c r="F16" s="80"/>
      <c r="G16" s="80"/>
      <c r="H16" s="111">
        <f t="shared" si="0"/>
        <v>0</v>
      </c>
      <c r="I16" s="112">
        <f t="shared" si="1"/>
        <v>0</v>
      </c>
    </row>
    <row r="17" spans="1:9" ht="79.2">
      <c r="A17" s="75">
        <v>16</v>
      </c>
      <c r="B17" s="109" t="s">
        <v>200</v>
      </c>
      <c r="C17" s="117" t="s">
        <v>462</v>
      </c>
      <c r="D17" s="110">
        <v>62.9</v>
      </c>
      <c r="E17" s="79" t="s">
        <v>100</v>
      </c>
      <c r="F17" s="80"/>
      <c r="G17" s="80"/>
      <c r="H17" s="111">
        <f t="shared" si="0"/>
        <v>0</v>
      </c>
      <c r="I17" s="112">
        <f t="shared" si="1"/>
        <v>0</v>
      </c>
    </row>
    <row r="18" spans="1:9" ht="92.4">
      <c r="A18" s="75">
        <v>17</v>
      </c>
      <c r="B18" s="109" t="s">
        <v>201</v>
      </c>
      <c r="C18" s="117" t="s">
        <v>463</v>
      </c>
      <c r="D18" s="110">
        <v>62.9</v>
      </c>
      <c r="E18" s="79" t="s">
        <v>100</v>
      </c>
      <c r="F18" s="80"/>
      <c r="G18" s="80"/>
      <c r="H18" s="111">
        <f t="shared" si="0"/>
        <v>0</v>
      </c>
      <c r="I18" s="112">
        <f t="shared" si="1"/>
        <v>0</v>
      </c>
    </row>
    <row r="19" spans="1:9" ht="52.8">
      <c r="A19" s="75">
        <v>18</v>
      </c>
      <c r="B19" s="109" t="s">
        <v>202</v>
      </c>
      <c r="C19" s="117" t="s">
        <v>465</v>
      </c>
      <c r="D19" s="110">
        <v>50.7</v>
      </c>
      <c r="E19" s="79" t="s">
        <v>100</v>
      </c>
      <c r="F19" s="80"/>
      <c r="G19" s="80"/>
      <c r="H19" s="111">
        <f t="shared" si="0"/>
        <v>0</v>
      </c>
      <c r="I19" s="112">
        <f t="shared" si="1"/>
        <v>0</v>
      </c>
    </row>
    <row r="20" spans="1:9" ht="52.8">
      <c r="A20" s="75">
        <v>19</v>
      </c>
      <c r="B20" s="109" t="s">
        <v>203</v>
      </c>
      <c r="C20" s="77" t="s">
        <v>204</v>
      </c>
      <c r="D20" s="110">
        <v>11.2</v>
      </c>
      <c r="E20" s="79" t="s">
        <v>100</v>
      </c>
      <c r="F20" s="80"/>
      <c r="G20" s="80"/>
      <c r="H20" s="111">
        <f t="shared" si="0"/>
        <v>0</v>
      </c>
      <c r="I20" s="112">
        <f t="shared" si="1"/>
        <v>0</v>
      </c>
    </row>
    <row r="21" spans="1:9" ht="52.8">
      <c r="A21" s="75">
        <v>20</v>
      </c>
      <c r="B21" s="109" t="s">
        <v>205</v>
      </c>
      <c r="C21" s="77" t="s">
        <v>206</v>
      </c>
      <c r="D21" s="110">
        <v>8.4</v>
      </c>
      <c r="E21" s="79" t="s">
        <v>100</v>
      </c>
      <c r="F21" s="80"/>
      <c r="G21" s="80"/>
      <c r="H21" s="111">
        <f t="shared" si="0"/>
        <v>0</v>
      </c>
      <c r="I21" s="112">
        <f t="shared" si="1"/>
        <v>0</v>
      </c>
    </row>
    <row r="22" spans="1:9" ht="39.6">
      <c r="A22" s="75">
        <v>21</v>
      </c>
      <c r="B22" s="109" t="s">
        <v>207</v>
      </c>
      <c r="C22" s="77" t="s">
        <v>208</v>
      </c>
      <c r="D22" s="110">
        <v>19.2</v>
      </c>
      <c r="E22" s="79" t="s">
        <v>100</v>
      </c>
      <c r="F22" s="80"/>
      <c r="G22" s="80"/>
      <c r="H22" s="111">
        <f t="shared" si="0"/>
        <v>0</v>
      </c>
      <c r="I22" s="112">
        <f t="shared" si="1"/>
        <v>0</v>
      </c>
    </row>
    <row r="23" spans="1:9" ht="52.8">
      <c r="A23" s="75">
        <v>22</v>
      </c>
      <c r="B23" s="109" t="s">
        <v>209</v>
      </c>
      <c r="C23" s="117" t="s">
        <v>476</v>
      </c>
      <c r="D23" s="110">
        <v>238.76</v>
      </c>
      <c r="E23" s="79" t="s">
        <v>13</v>
      </c>
      <c r="F23" s="80"/>
      <c r="G23" s="80"/>
      <c r="H23" s="111">
        <f t="shared" si="0"/>
        <v>0</v>
      </c>
      <c r="I23" s="112">
        <f t="shared" si="1"/>
        <v>0</v>
      </c>
    </row>
    <row r="24" spans="1:9" ht="52.8">
      <c r="A24" s="75">
        <v>23</v>
      </c>
      <c r="B24" s="109" t="s">
        <v>209</v>
      </c>
      <c r="C24" s="117" t="s">
        <v>477</v>
      </c>
      <c r="D24" s="110">
        <v>257.43</v>
      </c>
      <c r="E24" s="79" t="s">
        <v>13</v>
      </c>
      <c r="F24" s="80"/>
      <c r="G24" s="80"/>
      <c r="H24" s="111">
        <f t="shared" si="0"/>
        <v>0</v>
      </c>
      <c r="I24" s="112">
        <f t="shared" si="1"/>
        <v>0</v>
      </c>
    </row>
    <row r="25" spans="1:9" ht="26.4">
      <c r="A25" s="83">
        <v>24</v>
      </c>
      <c r="B25" s="113" t="s">
        <v>210</v>
      </c>
      <c r="C25" s="85" t="s">
        <v>211</v>
      </c>
      <c r="D25" s="114">
        <v>53.41</v>
      </c>
      <c r="E25" s="87" t="s">
        <v>13</v>
      </c>
      <c r="F25" s="88"/>
      <c r="G25" s="88"/>
      <c r="H25" s="115">
        <f t="shared" si="0"/>
        <v>0</v>
      </c>
      <c r="I25" s="116">
        <f t="shared" si="1"/>
        <v>0</v>
      </c>
    </row>
    <row r="26" spans="1:9" s="5" customFormat="1" ht="13.8" thickBot="1">
      <c r="A26" s="61"/>
      <c r="B26" s="101"/>
      <c r="C26" s="63" t="s">
        <v>27</v>
      </c>
      <c r="D26" s="102"/>
      <c r="E26" s="62"/>
      <c r="F26" s="65"/>
      <c r="G26" s="65"/>
      <c r="H26" s="103">
        <f>ROUND(SUM(H2:H25),0)</f>
        <v>0</v>
      </c>
      <c r="I26" s="104">
        <f>ROUND(SUM(I2:I25),0)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view="pageLayout" zoomScale="120" workbookViewId="0">
      <selection activeCell="F2" sqref="F2:G13"/>
    </sheetView>
  </sheetViews>
  <sheetFormatPr defaultColWidth="8.77734375" defaultRowHeight="13.2"/>
  <cols>
    <col min="1" max="1" width="4.44140625" style="3" customWidth="1"/>
    <col min="2" max="2" width="12.77734375" style="10" customWidth="1"/>
    <col min="3" max="3" width="46"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26.4">
      <c r="A2" s="67">
        <v>1</v>
      </c>
      <c r="B2" s="105" t="s">
        <v>213</v>
      </c>
      <c r="C2" s="69" t="s">
        <v>214</v>
      </c>
      <c r="D2" s="106">
        <v>112.4</v>
      </c>
      <c r="E2" s="71" t="s">
        <v>100</v>
      </c>
      <c r="F2" s="72"/>
      <c r="G2" s="72"/>
      <c r="H2" s="107">
        <f>ROUND(D2*F2, 0)</f>
        <v>0</v>
      </c>
      <c r="I2" s="108">
        <f>ROUND(D2*G2, 0)</f>
        <v>0</v>
      </c>
    </row>
    <row r="3" spans="1:9">
      <c r="A3" s="75">
        <v>2</v>
      </c>
      <c r="B3" s="109" t="s">
        <v>215</v>
      </c>
      <c r="C3" s="77" t="s">
        <v>216</v>
      </c>
      <c r="D3" s="110">
        <v>56</v>
      </c>
      <c r="E3" s="79" t="s">
        <v>100</v>
      </c>
      <c r="F3" s="80"/>
      <c r="G3" s="80"/>
      <c r="H3" s="111">
        <f t="shared" ref="H3:H13" si="0">ROUND(D3*F3, 0)</f>
        <v>0</v>
      </c>
      <c r="I3" s="112">
        <f t="shared" ref="I3:I13" si="1">ROUND(D3*G3, 0)</f>
        <v>0</v>
      </c>
    </row>
    <row r="4" spans="1:9" ht="26.4">
      <c r="A4" s="75">
        <v>3</v>
      </c>
      <c r="B4" s="109" t="s">
        <v>217</v>
      </c>
      <c r="C4" s="77" t="s">
        <v>218</v>
      </c>
      <c r="D4" s="110">
        <v>12.4</v>
      </c>
      <c r="E4" s="79" t="s">
        <v>100</v>
      </c>
      <c r="F4" s="80"/>
      <c r="G4" s="80"/>
      <c r="H4" s="111">
        <f t="shared" si="0"/>
        <v>0</v>
      </c>
      <c r="I4" s="112">
        <f t="shared" si="1"/>
        <v>0</v>
      </c>
    </row>
    <row r="5" spans="1:9" ht="97.2">
      <c r="A5" s="75">
        <v>4</v>
      </c>
      <c r="B5" s="109" t="s">
        <v>219</v>
      </c>
      <c r="C5" s="77" t="s">
        <v>400</v>
      </c>
      <c r="D5" s="110">
        <v>18.22</v>
      </c>
      <c r="E5" s="79" t="s">
        <v>13</v>
      </c>
      <c r="F5" s="80"/>
      <c r="G5" s="80"/>
      <c r="H5" s="111">
        <f t="shared" si="0"/>
        <v>0</v>
      </c>
      <c r="I5" s="112">
        <f t="shared" si="1"/>
        <v>0</v>
      </c>
    </row>
    <row r="6" spans="1:9" ht="66">
      <c r="A6" s="75">
        <v>5</v>
      </c>
      <c r="B6" s="109" t="s">
        <v>220</v>
      </c>
      <c r="C6" s="77" t="s">
        <v>221</v>
      </c>
      <c r="D6" s="110">
        <v>112.4</v>
      </c>
      <c r="E6" s="79" t="s">
        <v>100</v>
      </c>
      <c r="F6" s="80"/>
      <c r="G6" s="80"/>
      <c r="H6" s="111">
        <f t="shared" si="0"/>
        <v>0</v>
      </c>
      <c r="I6" s="112">
        <f t="shared" si="1"/>
        <v>0</v>
      </c>
    </row>
    <row r="7" spans="1:9" ht="52.8">
      <c r="A7" s="75">
        <v>6</v>
      </c>
      <c r="B7" s="109" t="s">
        <v>222</v>
      </c>
      <c r="C7" s="77" t="s">
        <v>223</v>
      </c>
      <c r="D7" s="110">
        <v>56</v>
      </c>
      <c r="E7" s="79" t="s">
        <v>100</v>
      </c>
      <c r="F7" s="80"/>
      <c r="G7" s="80"/>
      <c r="H7" s="111">
        <f t="shared" si="0"/>
        <v>0</v>
      </c>
      <c r="I7" s="112">
        <f t="shared" si="1"/>
        <v>0</v>
      </c>
    </row>
    <row r="8" spans="1:9" ht="92.4">
      <c r="A8" s="75">
        <v>7</v>
      </c>
      <c r="B8" s="109" t="s">
        <v>224</v>
      </c>
      <c r="C8" s="77" t="s">
        <v>225</v>
      </c>
      <c r="D8" s="110">
        <v>5.2</v>
      </c>
      <c r="E8" s="79" t="s">
        <v>100</v>
      </c>
      <c r="F8" s="80"/>
      <c r="G8" s="80"/>
      <c r="H8" s="111">
        <f t="shared" si="0"/>
        <v>0</v>
      </c>
      <c r="I8" s="112">
        <f t="shared" si="1"/>
        <v>0</v>
      </c>
    </row>
    <row r="9" spans="1:9" ht="52.8">
      <c r="A9" s="75">
        <v>8</v>
      </c>
      <c r="B9" s="109" t="s">
        <v>226</v>
      </c>
      <c r="C9" s="77" t="s">
        <v>227</v>
      </c>
      <c r="D9" s="110">
        <v>112.4</v>
      </c>
      <c r="E9" s="79" t="s">
        <v>100</v>
      </c>
      <c r="F9" s="80"/>
      <c r="G9" s="80"/>
      <c r="H9" s="111">
        <f t="shared" si="0"/>
        <v>0</v>
      </c>
      <c r="I9" s="112">
        <f t="shared" si="1"/>
        <v>0</v>
      </c>
    </row>
    <row r="10" spans="1:9" ht="52.8">
      <c r="A10" s="75">
        <v>9</v>
      </c>
      <c r="B10" s="109" t="s">
        <v>228</v>
      </c>
      <c r="C10" s="77" t="s">
        <v>229</v>
      </c>
      <c r="D10" s="110">
        <v>58</v>
      </c>
      <c r="E10" s="79" t="s">
        <v>100</v>
      </c>
      <c r="F10" s="80"/>
      <c r="G10" s="80"/>
      <c r="H10" s="111">
        <f t="shared" si="0"/>
        <v>0</v>
      </c>
      <c r="I10" s="112">
        <f t="shared" si="1"/>
        <v>0</v>
      </c>
    </row>
    <row r="11" spans="1:9" ht="52.8">
      <c r="A11" s="75">
        <v>10</v>
      </c>
      <c r="B11" s="109" t="s">
        <v>230</v>
      </c>
      <c r="C11" s="77" t="s">
        <v>231</v>
      </c>
      <c r="D11" s="110">
        <v>5.2</v>
      </c>
      <c r="E11" s="79" t="s">
        <v>100</v>
      </c>
      <c r="F11" s="80"/>
      <c r="G11" s="80"/>
      <c r="H11" s="111">
        <f t="shared" si="0"/>
        <v>0</v>
      </c>
      <c r="I11" s="112">
        <f t="shared" si="1"/>
        <v>0</v>
      </c>
    </row>
    <row r="12" spans="1:9" ht="52.8">
      <c r="A12" s="75">
        <v>11</v>
      </c>
      <c r="B12" s="109" t="s">
        <v>232</v>
      </c>
      <c r="C12" s="77" t="s">
        <v>233</v>
      </c>
      <c r="D12" s="110">
        <v>2.5</v>
      </c>
      <c r="E12" s="79" t="s">
        <v>100</v>
      </c>
      <c r="F12" s="80"/>
      <c r="G12" s="80"/>
      <c r="H12" s="111">
        <f t="shared" si="0"/>
        <v>0</v>
      </c>
      <c r="I12" s="112">
        <f t="shared" si="1"/>
        <v>0</v>
      </c>
    </row>
    <row r="13" spans="1:9" ht="66">
      <c r="A13" s="83">
        <v>12</v>
      </c>
      <c r="B13" s="113" t="s">
        <v>234</v>
      </c>
      <c r="C13" s="85" t="s">
        <v>235</v>
      </c>
      <c r="D13" s="114">
        <v>8.4</v>
      </c>
      <c r="E13" s="87" t="s">
        <v>100</v>
      </c>
      <c r="F13" s="88"/>
      <c r="G13" s="88"/>
      <c r="H13" s="115">
        <f t="shared" si="0"/>
        <v>0</v>
      </c>
      <c r="I13" s="116">
        <f t="shared" si="1"/>
        <v>0</v>
      </c>
    </row>
    <row r="14" spans="1:9" s="5" customFormat="1" ht="13.8" thickBot="1">
      <c r="A14" s="61"/>
      <c r="B14" s="101"/>
      <c r="C14" s="63" t="s">
        <v>27</v>
      </c>
      <c r="D14" s="102"/>
      <c r="E14" s="62"/>
      <c r="F14" s="65"/>
      <c r="G14" s="65"/>
      <c r="H14" s="103">
        <f>ROUND(SUM(H2:H13),0)</f>
        <v>0</v>
      </c>
      <c r="I14" s="104">
        <f>ROUND(SUM(I2:I13),0)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BreakPreview" topLeftCell="A20" zoomScale="60" zoomScaleNormal="100" zoomScalePageLayoutView="120" workbookViewId="0">
      <selection activeCell="C23" sqref="C23"/>
    </sheetView>
  </sheetViews>
  <sheetFormatPr defaultColWidth="8.77734375" defaultRowHeight="13.2"/>
  <cols>
    <col min="1" max="1" width="4.44140625" style="3" customWidth="1"/>
    <col min="2" max="2" width="11.44140625" style="10" customWidth="1"/>
    <col min="3" max="3" width="49.77734375"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26.4">
      <c r="A2" s="67">
        <v>1</v>
      </c>
      <c r="B2" s="105" t="s">
        <v>237</v>
      </c>
      <c r="C2" s="69" t="s">
        <v>238</v>
      </c>
      <c r="D2" s="106">
        <v>309.14999999999998</v>
      </c>
      <c r="E2" s="71" t="s">
        <v>399</v>
      </c>
      <c r="F2" s="72"/>
      <c r="G2" s="72"/>
      <c r="H2" s="107">
        <f>ROUND(D2*F2, 0)</f>
        <v>0</v>
      </c>
      <c r="I2" s="108">
        <f>ROUND(D2*G2, 0)</f>
        <v>0</v>
      </c>
    </row>
    <row r="3" spans="1:9" ht="52.8">
      <c r="A3" s="75">
        <v>2</v>
      </c>
      <c r="B3" s="109" t="s">
        <v>239</v>
      </c>
      <c r="C3" s="77" t="s">
        <v>240</v>
      </c>
      <c r="D3" s="110">
        <v>4</v>
      </c>
      <c r="E3" s="79" t="s">
        <v>39</v>
      </c>
      <c r="F3" s="80"/>
      <c r="G3" s="80"/>
      <c r="H3" s="111">
        <f t="shared" ref="H3:H41" si="0">ROUND(D3*F3, 0)</f>
        <v>0</v>
      </c>
      <c r="I3" s="112">
        <f t="shared" ref="I3:I41" si="1">ROUND(D3*G3, 0)</f>
        <v>0</v>
      </c>
    </row>
    <row r="4" spans="1:9" ht="52.8">
      <c r="A4" s="75">
        <v>3</v>
      </c>
      <c r="B4" s="109" t="s">
        <v>241</v>
      </c>
      <c r="C4" s="77" t="s">
        <v>242</v>
      </c>
      <c r="D4" s="110">
        <v>4</v>
      </c>
      <c r="E4" s="79" t="s">
        <v>39</v>
      </c>
      <c r="F4" s="80"/>
      <c r="G4" s="80"/>
      <c r="H4" s="111">
        <f t="shared" si="0"/>
        <v>0</v>
      </c>
      <c r="I4" s="112">
        <f t="shared" si="1"/>
        <v>0</v>
      </c>
    </row>
    <row r="5" spans="1:9" ht="52.8">
      <c r="A5" s="75">
        <v>4</v>
      </c>
      <c r="B5" s="109" t="s">
        <v>243</v>
      </c>
      <c r="C5" s="77" t="s">
        <v>244</v>
      </c>
      <c r="D5" s="110">
        <v>2</v>
      </c>
      <c r="E5" s="79" t="s">
        <v>39</v>
      </c>
      <c r="F5" s="80"/>
      <c r="G5" s="80"/>
      <c r="H5" s="111">
        <f>ROUND(D5*F5, 0)</f>
        <v>0</v>
      </c>
      <c r="I5" s="112">
        <f>ROUND(D5*G5, 0)</f>
        <v>0</v>
      </c>
    </row>
    <row r="6" spans="1:9" ht="52.8">
      <c r="A6" s="75">
        <v>5</v>
      </c>
      <c r="B6" s="109" t="s">
        <v>245</v>
      </c>
      <c r="C6" s="77" t="s">
        <v>246</v>
      </c>
      <c r="D6" s="110">
        <v>7</v>
      </c>
      <c r="E6" s="79" t="s">
        <v>39</v>
      </c>
      <c r="F6" s="80"/>
      <c r="G6" s="80"/>
      <c r="H6" s="111">
        <f t="shared" si="0"/>
        <v>0</v>
      </c>
      <c r="I6" s="112">
        <f t="shared" si="1"/>
        <v>0</v>
      </c>
    </row>
    <row r="7" spans="1:9" ht="52.8">
      <c r="A7" s="75">
        <v>6</v>
      </c>
      <c r="B7" s="109" t="s">
        <v>247</v>
      </c>
      <c r="C7" s="77" t="s">
        <v>248</v>
      </c>
      <c r="D7" s="110">
        <v>1</v>
      </c>
      <c r="E7" s="79" t="s">
        <v>39</v>
      </c>
      <c r="F7" s="80"/>
      <c r="G7" s="80"/>
      <c r="H7" s="111">
        <f t="shared" si="0"/>
        <v>0</v>
      </c>
      <c r="I7" s="112">
        <f t="shared" si="1"/>
        <v>0</v>
      </c>
    </row>
    <row r="8" spans="1:9" ht="52.8">
      <c r="A8" s="75">
        <v>7</v>
      </c>
      <c r="B8" s="109" t="s">
        <v>249</v>
      </c>
      <c r="C8" s="77" t="s">
        <v>250</v>
      </c>
      <c r="D8" s="110">
        <v>5</v>
      </c>
      <c r="E8" s="79" t="s">
        <v>39</v>
      </c>
      <c r="F8" s="80"/>
      <c r="G8" s="80"/>
      <c r="H8" s="111">
        <f t="shared" si="0"/>
        <v>0</v>
      </c>
      <c r="I8" s="112">
        <f t="shared" si="1"/>
        <v>0</v>
      </c>
    </row>
    <row r="9" spans="1:9" ht="52.8">
      <c r="A9" s="75">
        <v>8</v>
      </c>
      <c r="B9" s="109" t="s">
        <v>251</v>
      </c>
      <c r="C9" s="77" t="s">
        <v>252</v>
      </c>
      <c r="D9" s="110">
        <v>13</v>
      </c>
      <c r="E9" s="79" t="s">
        <v>39</v>
      </c>
      <c r="F9" s="80"/>
      <c r="G9" s="80"/>
      <c r="H9" s="111">
        <f t="shared" si="0"/>
        <v>0</v>
      </c>
      <c r="I9" s="112">
        <f t="shared" si="1"/>
        <v>0</v>
      </c>
    </row>
    <row r="10" spans="1:9" ht="52.8">
      <c r="A10" s="75">
        <v>9</v>
      </c>
      <c r="B10" s="76" t="s">
        <v>253</v>
      </c>
      <c r="C10" s="77" t="s">
        <v>254</v>
      </c>
      <c r="D10" s="78">
        <v>1</v>
      </c>
      <c r="E10" s="79" t="s">
        <v>39</v>
      </c>
      <c r="F10" s="80"/>
      <c r="G10" s="80"/>
      <c r="H10" s="81">
        <f t="shared" si="0"/>
        <v>0</v>
      </c>
      <c r="I10" s="82">
        <f t="shared" si="1"/>
        <v>0</v>
      </c>
    </row>
    <row r="11" spans="1:9" ht="52.8">
      <c r="A11" s="75">
        <v>10</v>
      </c>
      <c r="B11" s="109" t="s">
        <v>255</v>
      </c>
      <c r="C11" s="77" t="s">
        <v>256</v>
      </c>
      <c r="D11" s="110">
        <v>10</v>
      </c>
      <c r="E11" s="79" t="s">
        <v>39</v>
      </c>
      <c r="F11" s="80"/>
      <c r="G11" s="80"/>
      <c r="H11" s="111">
        <f t="shared" si="0"/>
        <v>0</v>
      </c>
      <c r="I11" s="112">
        <f t="shared" si="1"/>
        <v>0</v>
      </c>
    </row>
    <row r="12" spans="1:9" ht="52.8">
      <c r="A12" s="75">
        <v>11</v>
      </c>
      <c r="B12" s="109" t="s">
        <v>257</v>
      </c>
      <c r="C12" s="77" t="s">
        <v>447</v>
      </c>
      <c r="D12" s="110">
        <v>1</v>
      </c>
      <c r="E12" s="79" t="s">
        <v>39</v>
      </c>
      <c r="F12" s="80"/>
      <c r="G12" s="80"/>
      <c r="H12" s="111">
        <f t="shared" si="0"/>
        <v>0</v>
      </c>
      <c r="I12" s="112">
        <f t="shared" si="1"/>
        <v>0</v>
      </c>
    </row>
    <row r="13" spans="1:9" ht="52.8">
      <c r="A13" s="75">
        <v>12</v>
      </c>
      <c r="B13" s="109" t="s">
        <v>258</v>
      </c>
      <c r="C13" s="77" t="s">
        <v>448</v>
      </c>
      <c r="D13" s="110">
        <v>1</v>
      </c>
      <c r="E13" s="79" t="s">
        <v>39</v>
      </c>
      <c r="F13" s="80"/>
      <c r="G13" s="80"/>
      <c r="H13" s="111">
        <f t="shared" si="0"/>
        <v>0</v>
      </c>
      <c r="I13" s="112">
        <f t="shared" si="1"/>
        <v>0</v>
      </c>
    </row>
    <row r="14" spans="1:9" ht="52.8">
      <c r="A14" s="75">
        <v>13</v>
      </c>
      <c r="B14" s="109" t="s">
        <v>259</v>
      </c>
      <c r="C14" s="77" t="s">
        <v>260</v>
      </c>
      <c r="D14" s="110">
        <v>1</v>
      </c>
      <c r="E14" s="79" t="s">
        <v>39</v>
      </c>
      <c r="F14" s="80"/>
      <c r="G14" s="80"/>
      <c r="H14" s="111">
        <f t="shared" si="0"/>
        <v>0</v>
      </c>
      <c r="I14" s="112">
        <f t="shared" si="1"/>
        <v>0</v>
      </c>
    </row>
    <row r="15" spans="1:9" ht="52.8">
      <c r="A15" s="75">
        <v>14</v>
      </c>
      <c r="B15" s="109" t="s">
        <v>261</v>
      </c>
      <c r="C15" s="77" t="s">
        <v>262</v>
      </c>
      <c r="D15" s="110">
        <v>1</v>
      </c>
      <c r="E15" s="79" t="s">
        <v>39</v>
      </c>
      <c r="F15" s="80"/>
      <c r="G15" s="80"/>
      <c r="H15" s="111">
        <f t="shared" si="0"/>
        <v>0</v>
      </c>
      <c r="I15" s="112">
        <f t="shared" si="1"/>
        <v>0</v>
      </c>
    </row>
    <row r="16" spans="1:9" ht="52.8">
      <c r="A16" s="75">
        <v>15</v>
      </c>
      <c r="B16" s="109" t="s">
        <v>263</v>
      </c>
      <c r="C16" s="77" t="s">
        <v>264</v>
      </c>
      <c r="D16" s="110">
        <v>3</v>
      </c>
      <c r="E16" s="79" t="s">
        <v>39</v>
      </c>
      <c r="F16" s="80"/>
      <c r="G16" s="80"/>
      <c r="H16" s="111">
        <f t="shared" si="0"/>
        <v>0</v>
      </c>
      <c r="I16" s="112">
        <f t="shared" si="1"/>
        <v>0</v>
      </c>
    </row>
    <row r="17" spans="1:9" ht="52.8">
      <c r="A17" s="75">
        <v>16</v>
      </c>
      <c r="B17" s="109" t="s">
        <v>265</v>
      </c>
      <c r="C17" s="77" t="s">
        <v>266</v>
      </c>
      <c r="D17" s="110">
        <v>1</v>
      </c>
      <c r="E17" s="79" t="s">
        <v>39</v>
      </c>
      <c r="F17" s="80"/>
      <c r="G17" s="80"/>
      <c r="H17" s="111">
        <f t="shared" si="0"/>
        <v>0</v>
      </c>
      <c r="I17" s="112">
        <f t="shared" si="1"/>
        <v>0</v>
      </c>
    </row>
    <row r="18" spans="1:9" ht="52.8">
      <c r="A18" s="75">
        <v>17</v>
      </c>
      <c r="B18" s="109" t="s">
        <v>267</v>
      </c>
      <c r="C18" s="77" t="s">
        <v>268</v>
      </c>
      <c r="D18" s="110">
        <v>1</v>
      </c>
      <c r="E18" s="79" t="s">
        <v>39</v>
      </c>
      <c r="F18" s="80"/>
      <c r="G18" s="80"/>
      <c r="H18" s="111">
        <f t="shared" si="0"/>
        <v>0</v>
      </c>
      <c r="I18" s="112">
        <f t="shared" si="1"/>
        <v>0</v>
      </c>
    </row>
    <row r="19" spans="1:9" ht="52.8">
      <c r="A19" s="75">
        <v>18</v>
      </c>
      <c r="B19" s="109" t="s">
        <v>269</v>
      </c>
      <c r="C19" s="77" t="s">
        <v>270</v>
      </c>
      <c r="D19" s="110">
        <v>1</v>
      </c>
      <c r="E19" s="79" t="s">
        <v>39</v>
      </c>
      <c r="F19" s="80"/>
      <c r="G19" s="80"/>
      <c r="H19" s="111">
        <f t="shared" si="0"/>
        <v>0</v>
      </c>
      <c r="I19" s="112">
        <f t="shared" si="1"/>
        <v>0</v>
      </c>
    </row>
    <row r="20" spans="1:9" ht="52.8">
      <c r="A20" s="75">
        <v>19</v>
      </c>
      <c r="B20" s="109" t="s">
        <v>271</v>
      </c>
      <c r="C20" s="77" t="s">
        <v>272</v>
      </c>
      <c r="D20" s="110">
        <v>1</v>
      </c>
      <c r="E20" s="79" t="s">
        <v>39</v>
      </c>
      <c r="F20" s="80"/>
      <c r="G20" s="80"/>
      <c r="H20" s="111">
        <f t="shared" si="0"/>
        <v>0</v>
      </c>
      <c r="I20" s="112">
        <f t="shared" si="1"/>
        <v>0</v>
      </c>
    </row>
    <row r="21" spans="1:9" ht="52.8">
      <c r="A21" s="75">
        <v>20</v>
      </c>
      <c r="B21" s="109" t="s">
        <v>273</v>
      </c>
      <c r="C21" s="117" t="s">
        <v>488</v>
      </c>
      <c r="D21" s="110">
        <v>1</v>
      </c>
      <c r="E21" s="79" t="s">
        <v>39</v>
      </c>
      <c r="F21" s="80"/>
      <c r="G21" s="80"/>
      <c r="H21" s="111">
        <f t="shared" si="0"/>
        <v>0</v>
      </c>
      <c r="I21" s="112">
        <f t="shared" si="1"/>
        <v>0</v>
      </c>
    </row>
    <row r="22" spans="1:9" ht="26.4">
      <c r="A22" s="75">
        <v>21</v>
      </c>
      <c r="B22" s="109" t="s">
        <v>274</v>
      </c>
      <c r="C22" s="77" t="s">
        <v>275</v>
      </c>
      <c r="D22" s="110">
        <v>1</v>
      </c>
      <c r="E22" s="79" t="s">
        <v>39</v>
      </c>
      <c r="F22" s="80"/>
      <c r="G22" s="80"/>
      <c r="H22" s="111">
        <f t="shared" si="0"/>
        <v>0</v>
      </c>
      <c r="I22" s="112">
        <f t="shared" si="1"/>
        <v>0</v>
      </c>
    </row>
    <row r="23" spans="1:9" ht="52.8">
      <c r="A23" s="75">
        <v>22</v>
      </c>
      <c r="B23" s="109" t="s">
        <v>276</v>
      </c>
      <c r="C23" s="117" t="s">
        <v>499</v>
      </c>
      <c r="D23" s="110">
        <v>1</v>
      </c>
      <c r="E23" s="79" t="s">
        <v>39</v>
      </c>
      <c r="F23" s="80"/>
      <c r="G23" s="80"/>
      <c r="H23" s="111">
        <f t="shared" si="0"/>
        <v>0</v>
      </c>
      <c r="I23" s="112">
        <f t="shared" si="1"/>
        <v>0</v>
      </c>
    </row>
    <row r="24" spans="1:9" ht="26.4">
      <c r="A24" s="75">
        <v>24</v>
      </c>
      <c r="B24" s="109" t="s">
        <v>277</v>
      </c>
      <c r="C24" s="77" t="s">
        <v>278</v>
      </c>
      <c r="D24" s="110">
        <v>1</v>
      </c>
      <c r="E24" s="79" t="s">
        <v>39</v>
      </c>
      <c r="F24" s="80"/>
      <c r="G24" s="80"/>
      <c r="H24" s="111">
        <f t="shared" si="0"/>
        <v>0</v>
      </c>
      <c r="I24" s="112">
        <f t="shared" si="1"/>
        <v>0</v>
      </c>
    </row>
    <row r="25" spans="1:9" ht="52.8">
      <c r="A25" s="75">
        <v>25</v>
      </c>
      <c r="B25" s="109" t="s">
        <v>279</v>
      </c>
      <c r="C25" s="77" t="s">
        <v>280</v>
      </c>
      <c r="D25" s="110">
        <v>28</v>
      </c>
      <c r="E25" s="79" t="s">
        <v>39</v>
      </c>
      <c r="F25" s="80"/>
      <c r="G25" s="80"/>
      <c r="H25" s="111">
        <f t="shared" si="0"/>
        <v>0</v>
      </c>
      <c r="I25" s="112">
        <f t="shared" si="1"/>
        <v>0</v>
      </c>
    </row>
    <row r="26" spans="1:9" ht="66">
      <c r="A26" s="75">
        <v>26</v>
      </c>
      <c r="B26" s="109" t="s">
        <v>281</v>
      </c>
      <c r="C26" s="77" t="s">
        <v>449</v>
      </c>
      <c r="D26" s="110">
        <v>10</v>
      </c>
      <c r="E26" s="79" t="s">
        <v>39</v>
      </c>
      <c r="F26" s="80"/>
      <c r="G26" s="80"/>
      <c r="H26" s="111">
        <f t="shared" si="0"/>
        <v>0</v>
      </c>
      <c r="I26" s="112">
        <f t="shared" si="1"/>
        <v>0</v>
      </c>
    </row>
    <row r="27" spans="1:9" ht="52.8">
      <c r="A27" s="75">
        <v>27</v>
      </c>
      <c r="B27" s="109" t="s">
        <v>282</v>
      </c>
      <c r="C27" s="77" t="s">
        <v>478</v>
      </c>
      <c r="D27" s="110">
        <v>0</v>
      </c>
      <c r="E27" s="79" t="s">
        <v>39</v>
      </c>
      <c r="F27" s="80"/>
      <c r="G27" s="80"/>
      <c r="H27" s="111">
        <f t="shared" si="0"/>
        <v>0</v>
      </c>
      <c r="I27" s="112">
        <f t="shared" si="1"/>
        <v>0</v>
      </c>
    </row>
    <row r="28" spans="1:9" ht="52.8">
      <c r="A28" s="75">
        <v>28</v>
      </c>
      <c r="B28" s="109" t="s">
        <v>283</v>
      </c>
      <c r="C28" s="77" t="s">
        <v>284</v>
      </c>
      <c r="D28" s="110">
        <v>6</v>
      </c>
      <c r="E28" s="79" t="s">
        <v>39</v>
      </c>
      <c r="F28" s="80"/>
      <c r="G28" s="80"/>
      <c r="H28" s="111">
        <f t="shared" si="0"/>
        <v>0</v>
      </c>
      <c r="I28" s="112">
        <f t="shared" si="1"/>
        <v>0</v>
      </c>
    </row>
    <row r="29" spans="1:9" ht="66">
      <c r="A29" s="75">
        <v>29</v>
      </c>
      <c r="B29" s="109" t="s">
        <v>285</v>
      </c>
      <c r="C29" s="77" t="s">
        <v>450</v>
      </c>
      <c r="D29" s="110">
        <v>4</v>
      </c>
      <c r="E29" s="79" t="s">
        <v>39</v>
      </c>
      <c r="F29" s="80"/>
      <c r="G29" s="80"/>
      <c r="H29" s="111">
        <f t="shared" si="0"/>
        <v>0</v>
      </c>
      <c r="I29" s="112">
        <f t="shared" si="1"/>
        <v>0</v>
      </c>
    </row>
    <row r="30" spans="1:9" ht="52.8">
      <c r="A30" s="75">
        <v>30</v>
      </c>
      <c r="B30" s="109" t="s">
        <v>286</v>
      </c>
      <c r="C30" s="77" t="s">
        <v>287</v>
      </c>
      <c r="D30" s="110">
        <v>10</v>
      </c>
      <c r="E30" s="79" t="s">
        <v>39</v>
      </c>
      <c r="F30" s="80"/>
      <c r="G30" s="80"/>
      <c r="H30" s="111">
        <f t="shared" si="0"/>
        <v>0</v>
      </c>
      <c r="I30" s="112">
        <f t="shared" si="1"/>
        <v>0</v>
      </c>
    </row>
    <row r="31" spans="1:9" ht="66">
      <c r="A31" s="75">
        <v>31</v>
      </c>
      <c r="B31" s="109" t="s">
        <v>288</v>
      </c>
      <c r="C31" s="77" t="s">
        <v>289</v>
      </c>
      <c r="D31" s="110">
        <v>1</v>
      </c>
      <c r="E31" s="79" t="s">
        <v>39</v>
      </c>
      <c r="F31" s="80"/>
      <c r="G31" s="80"/>
      <c r="H31" s="111">
        <f t="shared" si="0"/>
        <v>0</v>
      </c>
      <c r="I31" s="112">
        <f t="shared" si="1"/>
        <v>0</v>
      </c>
    </row>
    <row r="32" spans="1:9" ht="52.8">
      <c r="A32" s="75">
        <v>32</v>
      </c>
      <c r="B32" s="109" t="s">
        <v>290</v>
      </c>
      <c r="C32" s="77" t="s">
        <v>291</v>
      </c>
      <c r="D32" s="110">
        <v>9</v>
      </c>
      <c r="E32" s="79" t="s">
        <v>39</v>
      </c>
      <c r="F32" s="80"/>
      <c r="G32" s="80"/>
      <c r="H32" s="111">
        <f t="shared" si="0"/>
        <v>0</v>
      </c>
      <c r="I32" s="112">
        <f t="shared" si="1"/>
        <v>0</v>
      </c>
    </row>
    <row r="33" spans="1:9" ht="52.8">
      <c r="A33" s="75">
        <v>33</v>
      </c>
      <c r="B33" s="109" t="s">
        <v>292</v>
      </c>
      <c r="C33" s="77" t="s">
        <v>293</v>
      </c>
      <c r="D33" s="110">
        <v>1</v>
      </c>
      <c r="E33" s="79" t="s">
        <v>39</v>
      </c>
      <c r="F33" s="80"/>
      <c r="G33" s="80"/>
      <c r="H33" s="111">
        <f t="shared" si="0"/>
        <v>0</v>
      </c>
      <c r="I33" s="112">
        <f t="shared" si="1"/>
        <v>0</v>
      </c>
    </row>
    <row r="34" spans="1:9" ht="52.8">
      <c r="A34" s="75">
        <v>34</v>
      </c>
      <c r="B34" s="109" t="s">
        <v>294</v>
      </c>
      <c r="C34" s="77" t="s">
        <v>295</v>
      </c>
      <c r="D34" s="110">
        <v>6</v>
      </c>
      <c r="E34" s="79" t="s">
        <v>39</v>
      </c>
      <c r="F34" s="80"/>
      <c r="G34" s="80"/>
      <c r="H34" s="111">
        <f t="shared" si="0"/>
        <v>0</v>
      </c>
      <c r="I34" s="112">
        <f t="shared" si="1"/>
        <v>0</v>
      </c>
    </row>
    <row r="35" spans="1:9" ht="52.8">
      <c r="A35" s="75">
        <v>35</v>
      </c>
      <c r="B35" s="109" t="s">
        <v>296</v>
      </c>
      <c r="C35" s="77" t="s">
        <v>297</v>
      </c>
      <c r="D35" s="110">
        <v>1</v>
      </c>
      <c r="E35" s="79" t="s">
        <v>39</v>
      </c>
      <c r="F35" s="80"/>
      <c r="G35" s="80"/>
      <c r="H35" s="111">
        <f t="shared" si="0"/>
        <v>0</v>
      </c>
      <c r="I35" s="112">
        <f t="shared" si="1"/>
        <v>0</v>
      </c>
    </row>
    <row r="36" spans="1:9" ht="52.8">
      <c r="A36" s="75">
        <v>36</v>
      </c>
      <c r="B36" s="109" t="s">
        <v>298</v>
      </c>
      <c r="C36" s="77" t="s">
        <v>299</v>
      </c>
      <c r="D36" s="110">
        <v>1</v>
      </c>
      <c r="E36" s="79" t="s">
        <v>39</v>
      </c>
      <c r="F36" s="80"/>
      <c r="G36" s="80"/>
      <c r="H36" s="111">
        <f t="shared" si="0"/>
        <v>0</v>
      </c>
      <c r="I36" s="112">
        <f t="shared" si="1"/>
        <v>0</v>
      </c>
    </row>
    <row r="37" spans="1:9" ht="52.8">
      <c r="A37" s="75">
        <v>37</v>
      </c>
      <c r="B37" s="109" t="s">
        <v>300</v>
      </c>
      <c r="C37" s="77" t="s">
        <v>301</v>
      </c>
      <c r="D37" s="110">
        <v>1</v>
      </c>
      <c r="E37" s="79" t="s">
        <v>39</v>
      </c>
      <c r="F37" s="80"/>
      <c r="G37" s="80"/>
      <c r="H37" s="111">
        <f t="shared" si="0"/>
        <v>0</v>
      </c>
      <c r="I37" s="112">
        <f t="shared" si="1"/>
        <v>0</v>
      </c>
    </row>
    <row r="38" spans="1:9" ht="66">
      <c r="A38" s="75">
        <v>38</v>
      </c>
      <c r="B38" s="109" t="s">
        <v>302</v>
      </c>
      <c r="C38" s="77" t="s">
        <v>303</v>
      </c>
      <c r="D38" s="110">
        <v>2</v>
      </c>
      <c r="E38" s="79" t="s">
        <v>39</v>
      </c>
      <c r="F38" s="80"/>
      <c r="G38" s="80"/>
      <c r="H38" s="111">
        <f t="shared" si="0"/>
        <v>0</v>
      </c>
      <c r="I38" s="112">
        <f t="shared" si="1"/>
        <v>0</v>
      </c>
    </row>
    <row r="39" spans="1:9" ht="52.8">
      <c r="A39" s="75">
        <v>39</v>
      </c>
      <c r="B39" s="109" t="s">
        <v>304</v>
      </c>
      <c r="C39" s="77" t="s">
        <v>305</v>
      </c>
      <c r="D39" s="110">
        <v>1</v>
      </c>
      <c r="E39" s="79" t="s">
        <v>39</v>
      </c>
      <c r="F39" s="80"/>
      <c r="G39" s="80"/>
      <c r="H39" s="111">
        <f t="shared" si="0"/>
        <v>0</v>
      </c>
      <c r="I39" s="112">
        <f t="shared" si="1"/>
        <v>0</v>
      </c>
    </row>
    <row r="40" spans="1:9" ht="26.4">
      <c r="A40" s="75">
        <v>40</v>
      </c>
      <c r="B40" s="109" t="s">
        <v>444</v>
      </c>
      <c r="C40" s="77" t="s">
        <v>445</v>
      </c>
      <c r="D40" s="110">
        <v>107</v>
      </c>
      <c r="E40" s="79" t="s">
        <v>100</v>
      </c>
      <c r="F40" s="80"/>
      <c r="G40" s="80"/>
      <c r="H40" s="111">
        <f>ROUND(D40*F40, 0)</f>
        <v>0</v>
      </c>
      <c r="I40" s="112">
        <f>ROUND(D40*G40, 0)</f>
        <v>0</v>
      </c>
    </row>
    <row r="41" spans="1:9" ht="26.4">
      <c r="A41" s="83">
        <v>41</v>
      </c>
      <c r="B41" s="113" t="s">
        <v>306</v>
      </c>
      <c r="C41" s="85" t="s">
        <v>446</v>
      </c>
      <c r="D41" s="114">
        <v>107</v>
      </c>
      <c r="E41" s="87" t="s">
        <v>100</v>
      </c>
      <c r="F41" s="88"/>
      <c r="G41" s="88"/>
      <c r="H41" s="115">
        <f t="shared" si="0"/>
        <v>0</v>
      </c>
      <c r="I41" s="116">
        <f t="shared" si="1"/>
        <v>0</v>
      </c>
    </row>
    <row r="42" spans="1:9" s="5" customFormat="1" ht="13.8" thickBot="1">
      <c r="A42" s="61"/>
      <c r="B42" s="101"/>
      <c r="C42" s="63" t="s">
        <v>27</v>
      </c>
      <c r="D42" s="102"/>
      <c r="E42" s="62"/>
      <c r="F42" s="65"/>
      <c r="G42" s="65"/>
      <c r="H42" s="103">
        <f>ROUND(SUM(H2:H41),0)</f>
        <v>0</v>
      </c>
      <c r="I42" s="104">
        <f>ROUND(SUM(I2:I41),0)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
  <sheetViews>
    <sheetView view="pageBreakPreview" topLeftCell="A19" zoomScale="60" zoomScaleNormal="100" zoomScalePageLayoutView="120" workbookViewId="0">
      <selection activeCell="G27" sqref="G27"/>
    </sheetView>
  </sheetViews>
  <sheetFormatPr defaultColWidth="8.77734375" defaultRowHeight="13.2"/>
  <cols>
    <col min="1" max="1" width="4.44140625" style="3" customWidth="1"/>
    <col min="2" max="2" width="12.77734375" style="10" customWidth="1"/>
    <col min="3" max="3" width="47.77734375"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26.4">
      <c r="A2" s="67">
        <v>1</v>
      </c>
      <c r="B2" s="105" t="s">
        <v>308</v>
      </c>
      <c r="C2" s="69" t="s">
        <v>309</v>
      </c>
      <c r="D2" s="106">
        <v>40.61</v>
      </c>
      <c r="E2" s="71" t="s">
        <v>13</v>
      </c>
      <c r="F2" s="72"/>
      <c r="G2" s="72"/>
      <c r="H2" s="107">
        <f>ROUND(D2*F2, 0)</f>
        <v>0</v>
      </c>
      <c r="I2" s="108">
        <f>ROUND(D2*G2, 0)</f>
        <v>0</v>
      </c>
    </row>
    <row r="3" spans="1:9">
      <c r="A3" s="75">
        <v>2</v>
      </c>
      <c r="B3" s="109" t="s">
        <v>310</v>
      </c>
      <c r="C3" s="77" t="s">
        <v>311</v>
      </c>
      <c r="D3" s="110">
        <v>13.16</v>
      </c>
      <c r="E3" s="79" t="s">
        <v>39</v>
      </c>
      <c r="F3" s="80"/>
      <c r="G3" s="80"/>
      <c r="H3" s="111">
        <f t="shared" ref="H3:H26" si="0">ROUND(D3*F3, 0)</f>
        <v>0</v>
      </c>
      <c r="I3" s="112">
        <f t="shared" ref="I3:I26" si="1">ROUND(D3*G3, 0)</f>
        <v>0</v>
      </c>
    </row>
    <row r="4" spans="1:9" ht="39.6">
      <c r="A4" s="75">
        <v>3</v>
      </c>
      <c r="B4" s="109" t="s">
        <v>312</v>
      </c>
      <c r="C4" s="77" t="s">
        <v>313</v>
      </c>
      <c r="D4" s="110">
        <v>2</v>
      </c>
      <c r="E4" s="79" t="s">
        <v>39</v>
      </c>
      <c r="F4" s="80"/>
      <c r="G4" s="80"/>
      <c r="H4" s="111">
        <f t="shared" si="0"/>
        <v>0</v>
      </c>
      <c r="I4" s="112">
        <f t="shared" si="1"/>
        <v>0</v>
      </c>
    </row>
    <row r="5" spans="1:9" ht="39.6">
      <c r="A5" s="75">
        <v>4</v>
      </c>
      <c r="B5" s="109" t="s">
        <v>314</v>
      </c>
      <c r="C5" s="77" t="s">
        <v>315</v>
      </c>
      <c r="D5" s="110">
        <v>2</v>
      </c>
      <c r="E5" s="79" t="s">
        <v>39</v>
      </c>
      <c r="F5" s="80"/>
      <c r="G5" s="80"/>
      <c r="H5" s="111">
        <f t="shared" si="0"/>
        <v>0</v>
      </c>
      <c r="I5" s="112">
        <f t="shared" si="1"/>
        <v>0</v>
      </c>
    </row>
    <row r="6" spans="1:9" ht="39.6">
      <c r="A6" s="75">
        <v>5</v>
      </c>
      <c r="B6" s="109" t="s">
        <v>316</v>
      </c>
      <c r="C6" s="77" t="s">
        <v>317</v>
      </c>
      <c r="D6" s="110">
        <v>2</v>
      </c>
      <c r="E6" s="79" t="s">
        <v>39</v>
      </c>
      <c r="F6" s="80"/>
      <c r="G6" s="80"/>
      <c r="H6" s="111">
        <f t="shared" si="0"/>
        <v>0</v>
      </c>
      <c r="I6" s="112">
        <f t="shared" si="1"/>
        <v>0</v>
      </c>
    </row>
    <row r="7" spans="1:9" ht="39.6">
      <c r="A7" s="75">
        <v>6</v>
      </c>
      <c r="B7" s="109" t="s">
        <v>318</v>
      </c>
      <c r="C7" s="77" t="s">
        <v>319</v>
      </c>
      <c r="D7" s="110">
        <v>2</v>
      </c>
      <c r="E7" s="79" t="s">
        <v>39</v>
      </c>
      <c r="F7" s="80"/>
      <c r="G7" s="80"/>
      <c r="H7" s="111">
        <f t="shared" si="0"/>
        <v>0</v>
      </c>
      <c r="I7" s="112">
        <f t="shared" si="1"/>
        <v>0</v>
      </c>
    </row>
    <row r="8" spans="1:9" ht="39.6">
      <c r="A8" s="75">
        <v>7</v>
      </c>
      <c r="B8" s="109" t="s">
        <v>320</v>
      </c>
      <c r="C8" s="77" t="s">
        <v>321</v>
      </c>
      <c r="D8" s="110">
        <v>2</v>
      </c>
      <c r="E8" s="79" t="s">
        <v>39</v>
      </c>
      <c r="F8" s="80"/>
      <c r="G8" s="80"/>
      <c r="H8" s="111">
        <f t="shared" si="0"/>
        <v>0</v>
      </c>
      <c r="I8" s="112">
        <f t="shared" si="1"/>
        <v>0</v>
      </c>
    </row>
    <row r="9" spans="1:9" ht="39.6">
      <c r="A9" s="75">
        <v>8</v>
      </c>
      <c r="B9" s="109" t="s">
        <v>322</v>
      </c>
      <c r="C9" s="77" t="s">
        <v>323</v>
      </c>
      <c r="D9" s="110">
        <v>1</v>
      </c>
      <c r="E9" s="79" t="s">
        <v>39</v>
      </c>
      <c r="F9" s="80"/>
      <c r="G9" s="80"/>
      <c r="H9" s="111">
        <f t="shared" si="0"/>
        <v>0</v>
      </c>
      <c r="I9" s="112">
        <f t="shared" si="1"/>
        <v>0</v>
      </c>
    </row>
    <row r="10" spans="1:9" ht="39.6">
      <c r="A10" s="75">
        <v>9</v>
      </c>
      <c r="B10" s="109" t="s">
        <v>324</v>
      </c>
      <c r="C10" s="77" t="s">
        <v>479</v>
      </c>
      <c r="D10" s="110">
        <v>1</v>
      </c>
      <c r="E10" s="79" t="s">
        <v>39</v>
      </c>
      <c r="F10" s="80"/>
      <c r="G10" s="80"/>
      <c r="H10" s="111">
        <f t="shared" si="0"/>
        <v>0</v>
      </c>
      <c r="I10" s="112">
        <f t="shared" si="1"/>
        <v>0</v>
      </c>
    </row>
    <row r="11" spans="1:9" ht="39.6">
      <c r="A11" s="75">
        <v>10</v>
      </c>
      <c r="B11" s="109" t="s">
        <v>325</v>
      </c>
      <c r="C11" s="77" t="s">
        <v>451</v>
      </c>
      <c r="D11" s="110">
        <v>8</v>
      </c>
      <c r="E11" s="79" t="s">
        <v>39</v>
      </c>
      <c r="F11" s="80"/>
      <c r="G11" s="80"/>
      <c r="H11" s="111">
        <f t="shared" si="0"/>
        <v>0</v>
      </c>
      <c r="I11" s="112">
        <f t="shared" si="1"/>
        <v>0</v>
      </c>
    </row>
    <row r="12" spans="1:9" ht="39.6">
      <c r="A12" s="75">
        <v>11</v>
      </c>
      <c r="B12" s="109" t="s">
        <v>326</v>
      </c>
      <c r="C12" s="77" t="s">
        <v>327</v>
      </c>
      <c r="D12" s="110">
        <v>1</v>
      </c>
      <c r="E12" s="79" t="s">
        <v>39</v>
      </c>
      <c r="F12" s="80"/>
      <c r="G12" s="80"/>
      <c r="H12" s="111">
        <f t="shared" si="0"/>
        <v>0</v>
      </c>
      <c r="I12" s="112">
        <f t="shared" si="1"/>
        <v>0</v>
      </c>
    </row>
    <row r="13" spans="1:9" ht="39.6">
      <c r="A13" s="75">
        <v>12</v>
      </c>
      <c r="B13" s="109" t="s">
        <v>328</v>
      </c>
      <c r="C13" s="77" t="s">
        <v>329</v>
      </c>
      <c r="D13" s="110">
        <v>7</v>
      </c>
      <c r="E13" s="79" t="s">
        <v>39</v>
      </c>
      <c r="F13" s="80"/>
      <c r="G13" s="80"/>
      <c r="H13" s="111">
        <f t="shared" si="0"/>
        <v>0</v>
      </c>
      <c r="I13" s="112">
        <f t="shared" si="1"/>
        <v>0</v>
      </c>
    </row>
    <row r="14" spans="1:9" ht="39.6">
      <c r="A14" s="75">
        <v>13</v>
      </c>
      <c r="B14" s="109" t="s">
        <v>330</v>
      </c>
      <c r="C14" s="77" t="s">
        <v>331</v>
      </c>
      <c r="D14" s="110">
        <v>1</v>
      </c>
      <c r="E14" s="79" t="s">
        <v>39</v>
      </c>
      <c r="F14" s="80"/>
      <c r="G14" s="80"/>
      <c r="H14" s="111">
        <f t="shared" si="0"/>
        <v>0</v>
      </c>
      <c r="I14" s="112">
        <f t="shared" si="1"/>
        <v>0</v>
      </c>
    </row>
    <row r="15" spans="1:9" ht="39.6">
      <c r="A15" s="75">
        <v>14</v>
      </c>
      <c r="B15" s="109" t="s">
        <v>332</v>
      </c>
      <c r="C15" s="77" t="s">
        <v>480</v>
      </c>
      <c r="D15" s="110">
        <v>1</v>
      </c>
      <c r="E15" s="79" t="s">
        <v>39</v>
      </c>
      <c r="F15" s="80"/>
      <c r="G15" s="80"/>
      <c r="H15" s="111">
        <f t="shared" si="0"/>
        <v>0</v>
      </c>
      <c r="I15" s="112">
        <f t="shared" si="1"/>
        <v>0</v>
      </c>
    </row>
    <row r="16" spans="1:9" ht="39.6">
      <c r="A16" s="75">
        <v>15</v>
      </c>
      <c r="B16" s="109" t="s">
        <v>333</v>
      </c>
      <c r="C16" s="77" t="s">
        <v>482</v>
      </c>
      <c r="D16" s="110">
        <v>1</v>
      </c>
      <c r="E16" s="79" t="s">
        <v>39</v>
      </c>
      <c r="F16" s="80"/>
      <c r="G16" s="80"/>
      <c r="H16" s="111">
        <f t="shared" si="0"/>
        <v>0</v>
      </c>
      <c r="I16" s="112">
        <f t="shared" si="1"/>
        <v>0</v>
      </c>
    </row>
    <row r="17" spans="1:25" ht="39.6">
      <c r="A17" s="75">
        <v>16</v>
      </c>
      <c r="B17" s="109" t="s">
        <v>334</v>
      </c>
      <c r="C17" s="77" t="s">
        <v>481</v>
      </c>
      <c r="D17" s="110">
        <v>1</v>
      </c>
      <c r="E17" s="79" t="s">
        <v>39</v>
      </c>
      <c r="F17" s="80"/>
      <c r="G17" s="80"/>
      <c r="H17" s="111">
        <f t="shared" si="0"/>
        <v>0</v>
      </c>
      <c r="I17" s="112">
        <f t="shared" si="1"/>
        <v>0</v>
      </c>
    </row>
    <row r="18" spans="1:25" ht="39.6">
      <c r="A18" s="75">
        <v>17</v>
      </c>
      <c r="B18" s="109" t="s">
        <v>335</v>
      </c>
      <c r="C18" s="77" t="s">
        <v>483</v>
      </c>
      <c r="D18" s="110">
        <v>1</v>
      </c>
      <c r="E18" s="79" t="s">
        <v>39</v>
      </c>
      <c r="F18" s="80"/>
      <c r="G18" s="80"/>
      <c r="H18" s="111">
        <f t="shared" si="0"/>
        <v>0</v>
      </c>
      <c r="I18" s="112">
        <f t="shared" si="1"/>
        <v>0</v>
      </c>
    </row>
    <row r="19" spans="1:25" ht="39.6">
      <c r="A19" s="75">
        <v>18</v>
      </c>
      <c r="B19" s="109" t="s">
        <v>336</v>
      </c>
      <c r="C19" s="77" t="s">
        <v>337</v>
      </c>
      <c r="D19" s="110">
        <v>3</v>
      </c>
      <c r="E19" s="79" t="s">
        <v>39</v>
      </c>
      <c r="F19" s="80"/>
      <c r="G19" s="80"/>
      <c r="H19" s="111">
        <f t="shared" si="0"/>
        <v>0</v>
      </c>
      <c r="I19" s="112">
        <f t="shared" si="1"/>
        <v>0</v>
      </c>
    </row>
    <row r="20" spans="1:25" ht="39.6">
      <c r="A20" s="75">
        <v>19</v>
      </c>
      <c r="B20" s="109" t="s">
        <v>338</v>
      </c>
      <c r="C20" s="77" t="s">
        <v>339</v>
      </c>
      <c r="D20" s="110">
        <v>6</v>
      </c>
      <c r="E20" s="79" t="s">
        <v>39</v>
      </c>
      <c r="F20" s="80"/>
      <c r="G20" s="80"/>
      <c r="H20" s="111">
        <f t="shared" si="0"/>
        <v>0</v>
      </c>
      <c r="I20" s="112">
        <f t="shared" si="1"/>
        <v>0</v>
      </c>
    </row>
    <row r="21" spans="1:25" ht="39.6">
      <c r="A21" s="75">
        <v>20</v>
      </c>
      <c r="B21" s="109" t="s">
        <v>340</v>
      </c>
      <c r="C21" s="77" t="s">
        <v>341</v>
      </c>
      <c r="D21" s="110">
        <v>1</v>
      </c>
      <c r="E21" s="79" t="s">
        <v>39</v>
      </c>
      <c r="F21" s="80"/>
      <c r="G21" s="80"/>
      <c r="H21" s="111">
        <f t="shared" si="0"/>
        <v>0</v>
      </c>
      <c r="I21" s="112">
        <f t="shared" si="1"/>
        <v>0</v>
      </c>
    </row>
    <row r="22" spans="1:25" ht="39.6">
      <c r="A22" s="75">
        <v>21</v>
      </c>
      <c r="B22" s="109" t="s">
        <v>342</v>
      </c>
      <c r="C22" s="77" t="s">
        <v>343</v>
      </c>
      <c r="D22" s="110">
        <v>1</v>
      </c>
      <c r="E22" s="79" t="s">
        <v>39</v>
      </c>
      <c r="F22" s="80"/>
      <c r="G22" s="80"/>
      <c r="H22" s="111">
        <f t="shared" si="0"/>
        <v>0</v>
      </c>
      <c r="I22" s="112">
        <f t="shared" si="1"/>
        <v>0</v>
      </c>
    </row>
    <row r="23" spans="1:25" ht="39.6">
      <c r="A23" s="75">
        <v>22</v>
      </c>
      <c r="B23" s="109" t="s">
        <v>344</v>
      </c>
      <c r="C23" s="77" t="s">
        <v>452</v>
      </c>
      <c r="D23" s="110">
        <v>1</v>
      </c>
      <c r="E23" s="79" t="s">
        <v>39</v>
      </c>
      <c r="F23" s="80"/>
      <c r="G23" s="80"/>
      <c r="H23" s="111">
        <f t="shared" si="0"/>
        <v>0</v>
      </c>
      <c r="I23" s="112">
        <f t="shared" si="1"/>
        <v>0</v>
      </c>
    </row>
    <row r="24" spans="1:25" ht="39.6">
      <c r="A24" s="75">
        <v>23</v>
      </c>
      <c r="B24" s="109" t="s">
        <v>345</v>
      </c>
      <c r="C24" s="77" t="s">
        <v>453</v>
      </c>
      <c r="D24" s="110">
        <v>1</v>
      </c>
      <c r="E24" s="79" t="s">
        <v>39</v>
      </c>
      <c r="F24" s="80"/>
      <c r="G24" s="80"/>
      <c r="H24" s="111">
        <f t="shared" si="0"/>
        <v>0</v>
      </c>
      <c r="I24" s="112">
        <f t="shared" si="1"/>
        <v>0</v>
      </c>
    </row>
    <row r="25" spans="1:25" ht="39.6">
      <c r="A25" s="75">
        <v>24</v>
      </c>
      <c r="B25" s="109" t="s">
        <v>346</v>
      </c>
      <c r="C25" s="77" t="s">
        <v>454</v>
      </c>
      <c r="D25" s="110">
        <v>1</v>
      </c>
      <c r="E25" s="79" t="s">
        <v>39</v>
      </c>
      <c r="F25" s="80"/>
      <c r="G25" s="80"/>
      <c r="H25" s="111">
        <f t="shared" si="0"/>
        <v>0</v>
      </c>
      <c r="I25" s="112">
        <f t="shared" si="1"/>
        <v>0</v>
      </c>
    </row>
    <row r="26" spans="1:25" ht="39.6">
      <c r="A26" s="83">
        <v>25</v>
      </c>
      <c r="B26" s="113" t="s">
        <v>347</v>
      </c>
      <c r="C26" s="85" t="s">
        <v>455</v>
      </c>
      <c r="D26" s="114">
        <v>1</v>
      </c>
      <c r="E26" s="87" t="s">
        <v>39</v>
      </c>
      <c r="F26" s="88"/>
      <c r="G26" s="88"/>
      <c r="H26" s="115">
        <f t="shared" si="0"/>
        <v>0</v>
      </c>
      <c r="I26" s="116">
        <f t="shared" si="1"/>
        <v>0</v>
      </c>
    </row>
    <row r="27" spans="1:25" s="136" customFormat="1" ht="79.2">
      <c r="A27" s="127">
        <v>26</v>
      </c>
      <c r="B27" s="128" t="s">
        <v>489</v>
      </c>
      <c r="C27" s="129" t="s">
        <v>490</v>
      </c>
      <c r="D27" s="130">
        <v>3</v>
      </c>
      <c r="E27" s="131" t="s">
        <v>39</v>
      </c>
      <c r="F27" s="132"/>
      <c r="G27" s="132"/>
      <c r="H27" s="133">
        <f>ROUND(D27*F27, 0)</f>
        <v>0</v>
      </c>
      <c r="I27" s="134">
        <f>ROUND(D27*G27, 0)</f>
        <v>0</v>
      </c>
      <c r="J27" s="135"/>
      <c r="K27" s="135"/>
      <c r="L27" s="135"/>
      <c r="M27" s="135"/>
      <c r="N27" s="135"/>
      <c r="O27" s="135"/>
      <c r="P27" s="135"/>
      <c r="Q27" s="135"/>
      <c r="R27" s="135"/>
      <c r="S27" s="135"/>
      <c r="T27" s="135"/>
      <c r="U27" s="135"/>
      <c r="V27" s="135"/>
      <c r="W27" s="135"/>
      <c r="X27" s="135"/>
      <c r="Y27" s="135"/>
    </row>
    <row r="28" spans="1:25" s="136" customFormat="1" ht="79.2">
      <c r="A28" s="137">
        <v>27</v>
      </c>
      <c r="B28" s="138" t="s">
        <v>491</v>
      </c>
      <c r="C28" s="139" t="s">
        <v>492</v>
      </c>
      <c r="D28" s="140">
        <v>28</v>
      </c>
      <c r="E28" s="141" t="s">
        <v>39</v>
      </c>
      <c r="F28" s="142"/>
      <c r="G28" s="142"/>
      <c r="H28" s="143">
        <f t="shared" ref="H28:H29" si="2">ROUND(D28*F28, 0)</f>
        <v>0</v>
      </c>
      <c r="I28" s="144">
        <f t="shared" ref="I28:I29" si="3">ROUND(D28*G28, 0)</f>
        <v>0</v>
      </c>
      <c r="J28" s="135"/>
      <c r="K28" s="135"/>
      <c r="L28" s="135"/>
      <c r="M28" s="135"/>
      <c r="N28" s="135"/>
      <c r="O28" s="135"/>
      <c r="P28" s="135"/>
      <c r="Q28" s="135"/>
      <c r="R28" s="135"/>
      <c r="S28" s="135"/>
      <c r="T28" s="135"/>
      <c r="U28" s="135"/>
      <c r="V28" s="135"/>
      <c r="W28" s="135"/>
      <c r="X28" s="135"/>
      <c r="Y28" s="135"/>
    </row>
    <row r="29" spans="1:25" s="153" customFormat="1" ht="53.4" thickBot="1">
      <c r="A29" s="145">
        <v>28</v>
      </c>
      <c r="B29" s="146" t="s">
        <v>493</v>
      </c>
      <c r="C29" s="147" t="s">
        <v>494</v>
      </c>
      <c r="D29" s="148">
        <v>1</v>
      </c>
      <c r="E29" s="149" t="s">
        <v>434</v>
      </c>
      <c r="F29" s="150"/>
      <c r="G29" s="150"/>
      <c r="H29" s="151">
        <f t="shared" si="2"/>
        <v>0</v>
      </c>
      <c r="I29" s="152">
        <f t="shared" si="3"/>
        <v>0</v>
      </c>
      <c r="J29" s="135"/>
      <c r="K29" s="135"/>
      <c r="L29" s="135"/>
      <c r="M29" s="135"/>
      <c r="N29" s="135"/>
      <c r="O29" s="135"/>
      <c r="P29" s="135"/>
      <c r="Q29" s="135"/>
      <c r="R29" s="135"/>
      <c r="S29" s="135"/>
      <c r="T29" s="135"/>
      <c r="U29" s="135"/>
      <c r="V29" s="135"/>
      <c r="W29" s="135"/>
      <c r="X29" s="135"/>
      <c r="Y29" s="135"/>
    </row>
    <row r="30" spans="1:25" s="5" customFormat="1" ht="13.8" thickBot="1">
      <c r="A30" s="61"/>
      <c r="B30" s="101"/>
      <c r="C30" s="63" t="s">
        <v>27</v>
      </c>
      <c r="D30" s="102"/>
      <c r="E30" s="62"/>
      <c r="F30" s="65"/>
      <c r="G30" s="65"/>
      <c r="H30" s="103">
        <f>ROUND(SUM(H2:H26),0)</f>
        <v>0</v>
      </c>
      <c r="I30" s="104">
        <f>ROUND(SUM(I2:I26),0)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zoomScaleNormal="100" zoomScalePageLayoutView="120" workbookViewId="0">
      <selection activeCell="F6" sqref="F2:G6"/>
    </sheetView>
  </sheetViews>
  <sheetFormatPr defaultColWidth="8.77734375" defaultRowHeight="13.2"/>
  <cols>
    <col min="1" max="1" width="4.44140625" style="3" customWidth="1"/>
    <col min="2" max="2" width="13" style="10" customWidth="1"/>
    <col min="3" max="3" width="47.44140625"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79.2">
      <c r="A2" s="67">
        <v>1</v>
      </c>
      <c r="B2" s="105" t="s">
        <v>441</v>
      </c>
      <c r="C2" s="69" t="s">
        <v>440</v>
      </c>
      <c r="D2" s="106">
        <v>2956.27</v>
      </c>
      <c r="E2" s="71" t="s">
        <v>13</v>
      </c>
      <c r="F2" s="72"/>
      <c r="G2" s="72"/>
      <c r="H2" s="107">
        <f>ROUND(D2*F2, 0)</f>
        <v>0</v>
      </c>
      <c r="I2" s="108">
        <f>ROUND(D2*G2, 0)</f>
        <v>0</v>
      </c>
    </row>
    <row r="3" spans="1:9" ht="52.8">
      <c r="A3" s="75">
        <v>2</v>
      </c>
      <c r="B3" s="109" t="s">
        <v>439</v>
      </c>
      <c r="C3" s="77" t="s">
        <v>438</v>
      </c>
      <c r="D3" s="110">
        <v>2956.27</v>
      </c>
      <c r="E3" s="79" t="s">
        <v>13</v>
      </c>
      <c r="F3" s="80"/>
      <c r="G3" s="80"/>
      <c r="H3" s="111">
        <f>ROUND(D3*F3, 0)</f>
        <v>0</v>
      </c>
      <c r="I3" s="112">
        <f>ROUND(D3*G3, 0)</f>
        <v>0</v>
      </c>
    </row>
    <row r="4" spans="1:9" ht="66">
      <c r="A4" s="75">
        <v>3</v>
      </c>
      <c r="B4" s="109" t="s">
        <v>442</v>
      </c>
      <c r="C4" s="77" t="s">
        <v>443</v>
      </c>
      <c r="D4" s="110">
        <v>2956.27</v>
      </c>
      <c r="E4" s="79" t="s">
        <v>13</v>
      </c>
      <c r="F4" s="80"/>
      <c r="G4" s="80"/>
      <c r="H4" s="111">
        <f>ROUND(D4*F4, 0)</f>
        <v>0</v>
      </c>
      <c r="I4" s="112">
        <f>ROUND(D4*G4, 0)</f>
        <v>0</v>
      </c>
    </row>
    <row r="5" spans="1:9" ht="39.6">
      <c r="A5" s="75">
        <v>4</v>
      </c>
      <c r="B5" s="109" t="s">
        <v>349</v>
      </c>
      <c r="C5" s="77" t="s">
        <v>350</v>
      </c>
      <c r="D5" s="110">
        <v>82.95</v>
      </c>
      <c r="E5" s="79" t="s">
        <v>13</v>
      </c>
      <c r="F5" s="80"/>
      <c r="G5" s="80"/>
      <c r="H5" s="111">
        <f>ROUND(D5*F5, 0)</f>
        <v>0</v>
      </c>
      <c r="I5" s="112">
        <f>ROUND(D5*G5, 0)</f>
        <v>0</v>
      </c>
    </row>
    <row r="6" spans="1:9" ht="39.6">
      <c r="A6" s="83">
        <v>5</v>
      </c>
      <c r="B6" s="113" t="s">
        <v>351</v>
      </c>
      <c r="C6" s="85" t="s">
        <v>352</v>
      </c>
      <c r="D6" s="114">
        <v>82.95</v>
      </c>
      <c r="E6" s="87" t="s">
        <v>13</v>
      </c>
      <c r="F6" s="88"/>
      <c r="G6" s="88"/>
      <c r="H6" s="115">
        <f>ROUND(D6*F6, 0)</f>
        <v>0</v>
      </c>
      <c r="I6" s="116">
        <f>ROUND(D6*G6, 0)</f>
        <v>0</v>
      </c>
    </row>
    <row r="7" spans="1:9" s="5" customFormat="1" ht="13.8" thickBot="1">
      <c r="A7" s="61"/>
      <c r="B7" s="101"/>
      <c r="C7" s="63" t="s">
        <v>27</v>
      </c>
      <c r="D7" s="102"/>
      <c r="E7" s="62"/>
      <c r="F7" s="65"/>
      <c r="G7" s="65"/>
      <c r="H7" s="103">
        <f>ROUND(SUM(H2:H6),0)</f>
        <v>0</v>
      </c>
      <c r="I7" s="104">
        <f>ROUND(SUM(I2:I6),0)</f>
        <v>0</v>
      </c>
    </row>
  </sheetData>
  <phoneticPr fontId="11" type="noConversion"/>
  <pageMargins left="0.25" right="0.25" top="0.75" bottom="0.75" header="0.3" footer="0.3"/>
  <pageSetup paperSize="9" scale="74"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topLeftCell="A19" zoomScale="168" zoomScalePageLayoutView="168" workbookViewId="0">
      <selection activeCell="A24" sqref="A24:XFD24"/>
    </sheetView>
  </sheetViews>
  <sheetFormatPr defaultColWidth="8.77734375" defaultRowHeight="15"/>
  <cols>
    <col min="1" max="1" width="8.77734375" style="34"/>
    <col min="2" max="2" width="67.44140625" style="14" customWidth="1"/>
    <col min="3" max="3" width="20.77734375" style="15" customWidth="1"/>
    <col min="4" max="4" width="16.21875" style="15" customWidth="1"/>
    <col min="5" max="16384" width="8.77734375" style="14"/>
  </cols>
  <sheetData>
    <row r="1" spans="1:4" s="13" customFormat="1" ht="16.2" thickBot="1">
      <c r="A1" s="30"/>
      <c r="B1" s="16" t="s">
        <v>0</v>
      </c>
      <c r="C1" s="17" t="s">
        <v>1</v>
      </c>
      <c r="D1" s="18" t="s">
        <v>2</v>
      </c>
    </row>
    <row r="2" spans="1:4">
      <c r="A2" s="31">
        <v>15</v>
      </c>
      <c r="B2" s="21" t="s">
        <v>28</v>
      </c>
      <c r="C2" s="22">
        <f>'Zsaluzás és állványozás'!H11</f>
        <v>0</v>
      </c>
      <c r="D2" s="23">
        <f>'Zsaluzás és állványozás'!I11</f>
        <v>0</v>
      </c>
    </row>
    <row r="3" spans="1:4">
      <c r="A3" s="32">
        <v>21</v>
      </c>
      <c r="B3" s="24" t="s">
        <v>45</v>
      </c>
      <c r="C3" s="25">
        <f>'Irtás, föld- és sziklamunka'!H10</f>
        <v>0</v>
      </c>
      <c r="D3" s="26">
        <f>'Irtás, föld- és sziklamunka'!I10</f>
        <v>0</v>
      </c>
    </row>
    <row r="4" spans="1:4">
      <c r="A4" s="32">
        <v>23</v>
      </c>
      <c r="B4" s="24" t="s">
        <v>48</v>
      </c>
      <c r="C4" s="25">
        <f>Síkalapozás!H4</f>
        <v>0</v>
      </c>
      <c r="D4" s="26">
        <f>Síkalapozás!I4</f>
        <v>0</v>
      </c>
    </row>
    <row r="5" spans="1:4">
      <c r="A5" s="32">
        <v>31</v>
      </c>
      <c r="B5" s="24" t="s">
        <v>75</v>
      </c>
      <c r="C5" s="25">
        <f>'Helyszíni beton és vasbeton mun'!H21</f>
        <v>0</v>
      </c>
      <c r="D5" s="26">
        <f>'Helyszíni beton és vasbeton mun'!I21</f>
        <v>0</v>
      </c>
    </row>
    <row r="6" spans="1:4">
      <c r="A6" s="32">
        <v>32</v>
      </c>
      <c r="B6" s="24" t="s">
        <v>84</v>
      </c>
      <c r="C6" s="25">
        <f>'Előregyártott épületszerkezeti '!H7</f>
        <v>0</v>
      </c>
      <c r="D6" s="26">
        <f>'Előregyártott épületszerkezeti '!I7</f>
        <v>0</v>
      </c>
    </row>
    <row r="7" spans="1:4">
      <c r="A7" s="32">
        <v>33</v>
      </c>
      <c r="B7" s="24" t="s">
        <v>102</v>
      </c>
      <c r="C7" s="25">
        <f>'Falazás és egyéb kőművesmunka'!H11</f>
        <v>0</v>
      </c>
      <c r="D7" s="26">
        <f>'Falazás és egyéb kőművesmunka'!I11</f>
        <v>0</v>
      </c>
    </row>
    <row r="8" spans="1:4">
      <c r="A8" s="32">
        <v>34</v>
      </c>
      <c r="B8" s="24" t="s">
        <v>108</v>
      </c>
      <c r="C8" s="25">
        <f>'Fém- és könnyű épületszerkezet '!H5</f>
        <v>0</v>
      </c>
      <c r="D8" s="26">
        <f>'Fém- és könnyű épületszerkezet '!I5</f>
        <v>0</v>
      </c>
    </row>
    <row r="9" spans="1:4">
      <c r="A9" s="32">
        <v>35</v>
      </c>
      <c r="B9" s="24" t="s">
        <v>130</v>
      </c>
      <c r="C9" s="25">
        <f>Ácsmunka!H15</f>
        <v>0</v>
      </c>
      <c r="D9" s="26">
        <f>Ácsmunka!I15</f>
        <v>0</v>
      </c>
    </row>
    <row r="10" spans="1:4">
      <c r="A10" s="32">
        <v>36</v>
      </c>
      <c r="B10" s="24" t="s">
        <v>155</v>
      </c>
      <c r="C10" s="25">
        <f>'Vakolás és rabicolás'!H14</f>
        <v>0</v>
      </c>
      <c r="D10" s="26">
        <f>'Vakolás és rabicolás'!I14</f>
        <v>0</v>
      </c>
    </row>
    <row r="11" spans="1:4">
      <c r="A11" s="32">
        <v>37</v>
      </c>
      <c r="B11" s="24" t="s">
        <v>158</v>
      </c>
      <c r="C11" s="25">
        <f>'Égéstermék-elvezető rendszerek'!H3</f>
        <v>0</v>
      </c>
      <c r="D11" s="26">
        <f>'Égéstermék-elvezető rendszerek'!I3</f>
        <v>0</v>
      </c>
    </row>
    <row r="12" spans="1:4">
      <c r="A12" s="32">
        <v>39</v>
      </c>
      <c r="B12" s="24" t="s">
        <v>165</v>
      </c>
      <c r="C12" s="25">
        <f>Szárazépítés!H7</f>
        <v>0</v>
      </c>
      <c r="D12" s="26">
        <f>Szárazépítés!I7</f>
        <v>0</v>
      </c>
    </row>
    <row r="13" spans="1:4">
      <c r="A13" s="32">
        <v>41</v>
      </c>
      <c r="B13" s="24" t="s">
        <v>174</v>
      </c>
      <c r="C13" s="25">
        <f>Tetőfedés!H6</f>
        <v>0</v>
      </c>
      <c r="D13" s="26">
        <f>Tetőfedés!I6</f>
        <v>0</v>
      </c>
    </row>
    <row r="14" spans="1:4">
      <c r="A14" s="32">
        <v>42</v>
      </c>
      <c r="B14" s="24" t="s">
        <v>212</v>
      </c>
      <c r="C14" s="25">
        <f>'Hideg- és melegburkolatok készí'!H26</f>
        <v>0</v>
      </c>
      <c r="D14" s="26">
        <f>'Hideg- és melegburkolatok készí'!I26</f>
        <v>0</v>
      </c>
    </row>
    <row r="15" spans="1:4">
      <c r="A15" s="32">
        <v>43</v>
      </c>
      <c r="B15" s="24" t="s">
        <v>236</v>
      </c>
      <c r="C15" s="25">
        <f>Bádogozás!H14</f>
        <v>0</v>
      </c>
      <c r="D15" s="26">
        <f>Bádogozás!I14</f>
        <v>0</v>
      </c>
    </row>
    <row r="16" spans="1:4">
      <c r="A16" s="32">
        <v>44</v>
      </c>
      <c r="B16" s="24" t="s">
        <v>307</v>
      </c>
      <c r="C16" s="25">
        <f>'Fa- és műanyag szerkezet elhely'!H42</f>
        <v>0</v>
      </c>
      <c r="D16" s="26">
        <f>'Fa- és műanyag szerkezet elhely'!I42</f>
        <v>0</v>
      </c>
    </row>
    <row r="17" spans="1:4">
      <c r="A17" s="32">
        <v>45</v>
      </c>
      <c r="B17" s="24" t="s">
        <v>348</v>
      </c>
      <c r="C17" s="25">
        <f>'Fém nyílászáró és épületlakatos'!H30</f>
        <v>0</v>
      </c>
      <c r="D17" s="26">
        <f>'Fém nyílászáró és épületlakatos'!I30</f>
        <v>0</v>
      </c>
    </row>
    <row r="18" spans="1:4">
      <c r="A18" s="32">
        <v>47</v>
      </c>
      <c r="B18" s="24" t="s">
        <v>353</v>
      </c>
      <c r="C18" s="25">
        <f>Felületképzés!H7</f>
        <v>0</v>
      </c>
      <c r="D18" s="26">
        <f>Felületképzés!I7</f>
        <v>0</v>
      </c>
    </row>
    <row r="19" spans="1:4">
      <c r="A19" s="32">
        <v>48</v>
      </c>
      <c r="B19" s="24" t="s">
        <v>384</v>
      </c>
      <c r="C19" s="25">
        <f>Szigetelés!H20</f>
        <v>0</v>
      </c>
      <c r="D19" s="26">
        <f>Szigetelés!I20</f>
        <v>0</v>
      </c>
    </row>
    <row r="20" spans="1:4">
      <c r="A20" s="32">
        <v>62</v>
      </c>
      <c r="B20" s="24" t="s">
        <v>389</v>
      </c>
      <c r="C20" s="25">
        <f>'Kőburkolat készítése'!H5</f>
        <v>0</v>
      </c>
      <c r="D20" s="26">
        <f>'Kőburkolat készítése'!I5</f>
        <v>0</v>
      </c>
    </row>
    <row r="21" spans="1:4" ht="15.6" thickBot="1">
      <c r="A21" s="33">
        <v>87</v>
      </c>
      <c r="B21" s="27" t="s">
        <v>429</v>
      </c>
      <c r="C21" s="28">
        <f>'Beépített szállító- és emelő be'!H3</f>
        <v>0</v>
      </c>
      <c r="D21" s="29">
        <f>'Beépített szállító- és emelő be'!I3</f>
        <v>0</v>
      </c>
    </row>
    <row r="22" spans="1:4" s="13" customFormat="1" ht="16.2" thickBot="1">
      <c r="A22" s="30"/>
      <c r="B22" s="16" t="s">
        <v>390</v>
      </c>
      <c r="C22" s="19">
        <f>ROUND(SUM(C2:C21),0)</f>
        <v>0</v>
      </c>
      <c r="D22" s="20">
        <f>ROUND(SUM(D2:D21), 0)</f>
        <v>0</v>
      </c>
    </row>
  </sheetData>
  <phoneticPr fontId="11" type="noConversion"/>
  <pageMargins left="0.73611111111111116" right="1" top="1" bottom="1" header="0.41666666666666669" footer="0.41666666666666669"/>
  <pageSetup paperSize="9" orientation="portrait" useFirstPageNumber="1" horizontalDpi="300" r:id="rId1"/>
  <headerFooter>
    <oddHeader>&amp;C&amp;"Tw Cen MT Condensed,bold"&amp;12Munkanem összesítő</oddHeader>
  </headerFooter>
  <extLst>
    <ext xmlns:mx="http://schemas.microsoft.com/office/mac/excel/2008/main" uri="{64002731-A6B0-56B0-2670-7721B7C09600}">
      <mx:PLV Mode="1" OnePage="0" WScale="10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view="pageLayout" topLeftCell="A14" zoomScale="120" zoomScalePageLayoutView="120" workbookViewId="0">
      <selection activeCell="F19" sqref="F2:G19"/>
    </sheetView>
  </sheetViews>
  <sheetFormatPr defaultColWidth="8.77734375" defaultRowHeight="13.2"/>
  <cols>
    <col min="1" max="1" width="4.44140625" style="3" customWidth="1"/>
    <col min="2" max="2" width="12.21875" style="10" customWidth="1"/>
    <col min="3" max="3" width="49.21875" style="7" customWidth="1"/>
    <col min="4" max="4" width="9.44140625" style="12" customWidth="1"/>
    <col min="5" max="5" width="8.44140625" style="4" customWidth="1"/>
    <col min="6" max="6" width="10.77734375" style="6" customWidth="1"/>
    <col min="7" max="7" width="10.2187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66">
      <c r="A2" s="67">
        <v>1</v>
      </c>
      <c r="B2" s="105" t="s">
        <v>354</v>
      </c>
      <c r="C2" s="69" t="s">
        <v>355</v>
      </c>
      <c r="D2" s="106">
        <v>44.82</v>
      </c>
      <c r="E2" s="71" t="s">
        <v>13</v>
      </c>
      <c r="F2" s="72"/>
      <c r="G2" s="72"/>
      <c r="H2" s="107">
        <f>ROUND(D2*F2, 0)</f>
        <v>0</v>
      </c>
      <c r="I2" s="108">
        <f>ROUND(D2*G2, 0)</f>
        <v>0</v>
      </c>
    </row>
    <row r="3" spans="1:9" ht="92.4">
      <c r="A3" s="75">
        <v>2</v>
      </c>
      <c r="B3" s="109" t="s">
        <v>356</v>
      </c>
      <c r="C3" s="77" t="s">
        <v>357</v>
      </c>
      <c r="D3" s="110">
        <v>44.82</v>
      </c>
      <c r="E3" s="79" t="s">
        <v>13</v>
      </c>
      <c r="F3" s="80"/>
      <c r="G3" s="80"/>
      <c r="H3" s="111">
        <f t="shared" ref="H3:H19" si="0">ROUND(D3*F3, 0)</f>
        <v>0</v>
      </c>
      <c r="I3" s="112">
        <f t="shared" ref="I3:I19" si="1">ROUND(D3*G3, 0)</f>
        <v>0</v>
      </c>
    </row>
    <row r="4" spans="1:9" ht="52.8">
      <c r="A4" s="75">
        <v>3</v>
      </c>
      <c r="B4" s="109" t="s">
        <v>358</v>
      </c>
      <c r="C4" s="77" t="s">
        <v>359</v>
      </c>
      <c r="D4" s="110">
        <v>53.41</v>
      </c>
      <c r="E4" s="79" t="s">
        <v>13</v>
      </c>
      <c r="F4" s="80"/>
      <c r="G4" s="80"/>
      <c r="H4" s="111">
        <f t="shared" si="0"/>
        <v>0</v>
      </c>
      <c r="I4" s="112">
        <f t="shared" si="1"/>
        <v>0</v>
      </c>
    </row>
    <row r="5" spans="1:9" ht="105.6">
      <c r="A5" s="75">
        <v>4</v>
      </c>
      <c r="B5" s="109" t="s">
        <v>360</v>
      </c>
      <c r="C5" s="77" t="s">
        <v>361</v>
      </c>
      <c r="D5" s="110">
        <v>53.41</v>
      </c>
      <c r="E5" s="79" t="s">
        <v>13</v>
      </c>
      <c r="F5" s="80"/>
      <c r="G5" s="80"/>
      <c r="H5" s="111">
        <f t="shared" si="0"/>
        <v>0</v>
      </c>
      <c r="I5" s="112">
        <f t="shared" si="1"/>
        <v>0</v>
      </c>
    </row>
    <row r="6" spans="1:9" ht="105.6">
      <c r="A6" s="75">
        <v>5</v>
      </c>
      <c r="B6" s="109" t="s">
        <v>362</v>
      </c>
      <c r="C6" s="77" t="s">
        <v>363</v>
      </c>
      <c r="D6" s="110">
        <v>43.42</v>
      </c>
      <c r="E6" s="79" t="s">
        <v>13</v>
      </c>
      <c r="F6" s="80"/>
      <c r="G6" s="80"/>
      <c r="H6" s="111">
        <f t="shared" si="0"/>
        <v>0</v>
      </c>
      <c r="I6" s="112">
        <f t="shared" si="1"/>
        <v>0</v>
      </c>
    </row>
    <row r="7" spans="1:9" ht="79.2">
      <c r="A7" s="75">
        <v>6</v>
      </c>
      <c r="B7" s="109" t="s">
        <v>364</v>
      </c>
      <c r="C7" s="117" t="s">
        <v>365</v>
      </c>
      <c r="D7" s="110">
        <v>53.41</v>
      </c>
      <c r="E7" s="79" t="s">
        <v>13</v>
      </c>
      <c r="F7" s="80"/>
      <c r="G7" s="80"/>
      <c r="H7" s="111">
        <f t="shared" si="0"/>
        <v>0</v>
      </c>
      <c r="I7" s="112">
        <f t="shared" si="1"/>
        <v>0</v>
      </c>
    </row>
    <row r="8" spans="1:9" ht="79.2">
      <c r="A8" s="75">
        <v>7</v>
      </c>
      <c r="B8" s="109" t="s">
        <v>366</v>
      </c>
      <c r="C8" s="77" t="s">
        <v>367</v>
      </c>
      <c r="D8" s="110">
        <v>53.41</v>
      </c>
      <c r="E8" s="79" t="s">
        <v>13</v>
      </c>
      <c r="F8" s="80"/>
      <c r="G8" s="80"/>
      <c r="H8" s="111">
        <f t="shared" si="0"/>
        <v>0</v>
      </c>
      <c r="I8" s="112">
        <f t="shared" si="1"/>
        <v>0</v>
      </c>
    </row>
    <row r="9" spans="1:9" ht="66">
      <c r="A9" s="75">
        <v>8</v>
      </c>
      <c r="B9" s="109" t="s">
        <v>368</v>
      </c>
      <c r="C9" s="117" t="s">
        <v>466</v>
      </c>
      <c r="D9" s="110">
        <v>44.82</v>
      </c>
      <c r="E9" s="79" t="s">
        <v>13</v>
      </c>
      <c r="F9" s="80"/>
      <c r="G9" s="80"/>
      <c r="H9" s="111">
        <f t="shared" si="0"/>
        <v>0</v>
      </c>
      <c r="I9" s="112">
        <f t="shared" si="1"/>
        <v>0</v>
      </c>
    </row>
    <row r="10" spans="1:9" ht="52.8">
      <c r="A10" s="75">
        <v>9</v>
      </c>
      <c r="B10" s="109" t="s">
        <v>369</v>
      </c>
      <c r="C10" s="77" t="s">
        <v>370</v>
      </c>
      <c r="D10" s="110">
        <v>651.84</v>
      </c>
      <c r="E10" s="79" t="s">
        <v>13</v>
      </c>
      <c r="F10" s="80"/>
      <c r="G10" s="80"/>
      <c r="H10" s="111">
        <f t="shared" si="0"/>
        <v>0</v>
      </c>
      <c r="I10" s="112">
        <f t="shared" si="1"/>
        <v>0</v>
      </c>
    </row>
    <row r="11" spans="1:9" ht="52.8">
      <c r="A11" s="75">
        <v>10</v>
      </c>
      <c r="B11" s="109" t="s">
        <v>371</v>
      </c>
      <c r="C11" s="117" t="s">
        <v>467</v>
      </c>
      <c r="D11" s="110">
        <v>651.84</v>
      </c>
      <c r="E11" s="79" t="s">
        <v>13</v>
      </c>
      <c r="F11" s="80"/>
      <c r="G11" s="80"/>
      <c r="H11" s="111">
        <f t="shared" si="0"/>
        <v>0</v>
      </c>
      <c r="I11" s="112">
        <f t="shared" si="1"/>
        <v>0</v>
      </c>
    </row>
    <row r="12" spans="1:9" ht="66">
      <c r="A12" s="75">
        <v>11</v>
      </c>
      <c r="B12" s="109" t="s">
        <v>372</v>
      </c>
      <c r="C12" s="117" t="s">
        <v>468</v>
      </c>
      <c r="D12" s="110">
        <v>248.9</v>
      </c>
      <c r="E12" s="79" t="s">
        <v>13</v>
      </c>
      <c r="F12" s="80"/>
      <c r="G12" s="80"/>
      <c r="H12" s="111">
        <f t="shared" si="0"/>
        <v>0</v>
      </c>
      <c r="I12" s="112">
        <f t="shared" si="1"/>
        <v>0</v>
      </c>
    </row>
    <row r="13" spans="1:9" ht="66">
      <c r="A13" s="75">
        <v>12</v>
      </c>
      <c r="B13" s="109" t="s">
        <v>373</v>
      </c>
      <c r="C13" s="77" t="s">
        <v>374</v>
      </c>
      <c r="D13" s="110">
        <v>44.82</v>
      </c>
      <c r="E13" s="79" t="s">
        <v>13</v>
      </c>
      <c r="F13" s="80"/>
      <c r="G13" s="80"/>
      <c r="H13" s="111">
        <f t="shared" si="0"/>
        <v>0</v>
      </c>
      <c r="I13" s="112">
        <f t="shared" si="1"/>
        <v>0</v>
      </c>
    </row>
    <row r="14" spans="1:9" ht="92.4">
      <c r="A14" s="75">
        <v>13</v>
      </c>
      <c r="B14" s="109" t="s">
        <v>375</v>
      </c>
      <c r="C14" s="77" t="s">
        <v>376</v>
      </c>
      <c r="D14" s="110">
        <v>795.67</v>
      </c>
      <c r="E14" s="79" t="s">
        <v>13</v>
      </c>
      <c r="F14" s="80"/>
      <c r="G14" s="80"/>
      <c r="H14" s="111">
        <f t="shared" si="0"/>
        <v>0</v>
      </c>
      <c r="I14" s="112">
        <f t="shared" si="1"/>
        <v>0</v>
      </c>
    </row>
    <row r="15" spans="1:9" ht="105.6">
      <c r="A15" s="75">
        <v>14</v>
      </c>
      <c r="B15" s="109" t="s">
        <v>377</v>
      </c>
      <c r="C15" s="77" t="s">
        <v>378</v>
      </c>
      <c r="D15" s="110">
        <v>224.55</v>
      </c>
      <c r="E15" s="79" t="s">
        <v>13</v>
      </c>
      <c r="F15" s="80"/>
      <c r="G15" s="80"/>
      <c r="H15" s="111">
        <f t="shared" si="0"/>
        <v>0</v>
      </c>
      <c r="I15" s="112">
        <f t="shared" si="1"/>
        <v>0</v>
      </c>
    </row>
    <row r="16" spans="1:9" ht="105.6">
      <c r="A16" s="75">
        <v>15</v>
      </c>
      <c r="B16" s="109" t="s">
        <v>379</v>
      </c>
      <c r="C16" s="77" t="s">
        <v>380</v>
      </c>
      <c r="D16" s="110">
        <v>109.91</v>
      </c>
      <c r="E16" s="79" t="s">
        <v>13</v>
      </c>
      <c r="F16" s="80"/>
      <c r="G16" s="80"/>
      <c r="H16" s="111">
        <f t="shared" si="0"/>
        <v>0</v>
      </c>
      <c r="I16" s="112">
        <f t="shared" si="1"/>
        <v>0</v>
      </c>
    </row>
    <row r="17" spans="1:9" ht="79.2">
      <c r="A17" s="75">
        <v>16</v>
      </c>
      <c r="B17" s="109" t="s">
        <v>381</v>
      </c>
      <c r="C17" s="77" t="s">
        <v>382</v>
      </c>
      <c r="D17" s="110">
        <v>143.69999999999999</v>
      </c>
      <c r="E17" s="79" t="s">
        <v>100</v>
      </c>
      <c r="F17" s="80"/>
      <c r="G17" s="80"/>
      <c r="H17" s="111">
        <f t="shared" si="0"/>
        <v>0</v>
      </c>
      <c r="I17" s="112">
        <f t="shared" si="1"/>
        <v>0</v>
      </c>
    </row>
    <row r="18" spans="1:9" ht="66">
      <c r="A18" s="75"/>
      <c r="B18" s="109" t="s">
        <v>383</v>
      </c>
      <c r="C18" s="117" t="s">
        <v>469</v>
      </c>
      <c r="D18" s="110">
        <v>4776</v>
      </c>
      <c r="E18" s="79" t="s">
        <v>39</v>
      </c>
      <c r="F18" s="80"/>
      <c r="G18" s="80"/>
      <c r="H18" s="111">
        <f t="shared" ref="H18" si="2">ROUND(D18*F18, 0)</f>
        <v>0</v>
      </c>
      <c r="I18" s="112">
        <f t="shared" ref="I18" si="3">ROUND(D18*G18, 0)</f>
        <v>0</v>
      </c>
    </row>
    <row r="19" spans="1:9" ht="66">
      <c r="A19" s="83">
        <v>17</v>
      </c>
      <c r="B19" s="113" t="s">
        <v>383</v>
      </c>
      <c r="C19" s="126" t="s">
        <v>470</v>
      </c>
      <c r="D19" s="114">
        <v>2000</v>
      </c>
      <c r="E19" s="87" t="s">
        <v>39</v>
      </c>
      <c r="F19" s="88"/>
      <c r="G19" s="88"/>
      <c r="H19" s="115">
        <f t="shared" si="0"/>
        <v>0</v>
      </c>
      <c r="I19" s="116">
        <f t="shared" si="1"/>
        <v>0</v>
      </c>
    </row>
    <row r="20" spans="1:9" s="5" customFormat="1" ht="13.8" thickBot="1">
      <c r="A20" s="61"/>
      <c r="B20" s="101"/>
      <c r="C20" s="63" t="s">
        <v>27</v>
      </c>
      <c r="D20" s="102"/>
      <c r="E20" s="62"/>
      <c r="F20" s="65"/>
      <c r="G20" s="65"/>
      <c r="H20" s="103">
        <f>ROUND(SUM(H2:H19),0)</f>
        <v>0</v>
      </c>
      <c r="I20" s="104">
        <f>ROUND(SUM(I2:I19),0)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view="pageLayout" zoomScale="120" zoomScalePageLayoutView="120" workbookViewId="0">
      <selection activeCell="F4" sqref="F2:G4"/>
    </sheetView>
  </sheetViews>
  <sheetFormatPr defaultColWidth="8.77734375" defaultRowHeight="13.2"/>
  <cols>
    <col min="1" max="1" width="4.44140625" style="3" customWidth="1"/>
    <col min="2" max="2" width="13.44140625" style="10" customWidth="1"/>
    <col min="3" max="3" width="50" style="7" customWidth="1"/>
    <col min="4" max="4" width="9.44140625" style="12" customWidth="1"/>
    <col min="5" max="5" width="8.44140625" style="4" customWidth="1"/>
    <col min="6" max="6" width="9.77734375" style="6" customWidth="1"/>
    <col min="7" max="7" width="10"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24.9" customHeight="1">
      <c r="A2" s="67">
        <v>1</v>
      </c>
      <c r="B2" s="105" t="s">
        <v>385</v>
      </c>
      <c r="C2" s="69" t="s">
        <v>386</v>
      </c>
      <c r="D2" s="106">
        <v>30</v>
      </c>
      <c r="E2" s="71" t="s">
        <v>13</v>
      </c>
      <c r="F2" s="72"/>
      <c r="G2" s="72"/>
      <c r="H2" s="107">
        <f>ROUND(D2*F2, 0)</f>
        <v>0</v>
      </c>
      <c r="I2" s="108">
        <f>ROUND(D2*G2, 0)</f>
        <v>0</v>
      </c>
    </row>
    <row r="3" spans="1:9" ht="56.1" customHeight="1">
      <c r="A3" s="75">
        <v>2</v>
      </c>
      <c r="B3" s="109" t="s">
        <v>387</v>
      </c>
      <c r="C3" s="77" t="s">
        <v>487</v>
      </c>
      <c r="D3" s="110">
        <v>10.8</v>
      </c>
      <c r="E3" s="79" t="s">
        <v>100</v>
      </c>
      <c r="F3" s="80"/>
      <c r="G3" s="80"/>
      <c r="H3" s="111">
        <f>ROUND(D3*F3, 0)</f>
        <v>0</v>
      </c>
      <c r="I3" s="112">
        <f>ROUND(D3*G3, 0)</f>
        <v>0</v>
      </c>
    </row>
    <row r="4" spans="1:9" ht="52.8">
      <c r="A4" s="83">
        <v>3</v>
      </c>
      <c r="B4" s="113" t="s">
        <v>388</v>
      </c>
      <c r="C4" s="126" t="s">
        <v>486</v>
      </c>
      <c r="D4" s="114">
        <v>106.27</v>
      </c>
      <c r="E4" s="87" t="s">
        <v>13</v>
      </c>
      <c r="F4" s="88"/>
      <c r="G4" s="88"/>
      <c r="H4" s="115">
        <f>ROUND(D4*F4, 0)</f>
        <v>0</v>
      </c>
      <c r="I4" s="116">
        <f>ROUND(D4*G4, 0)</f>
        <v>0</v>
      </c>
    </row>
    <row r="5" spans="1:9" s="5" customFormat="1" ht="13.8" thickBot="1">
      <c r="A5" s="61"/>
      <c r="B5" s="101"/>
      <c r="C5" s="63" t="s">
        <v>27</v>
      </c>
      <c r="D5" s="102"/>
      <c r="E5" s="62"/>
      <c r="F5" s="65"/>
      <c r="G5" s="65"/>
      <c r="H5" s="103">
        <f>ROUND(SUM(H2:H4),0)</f>
        <v>0</v>
      </c>
      <c r="I5" s="104">
        <f>ROUND(SUM(I2:I4),0)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view="pageLayout" zoomScale="120" zoomScaleSheetLayoutView="100" workbookViewId="0">
      <selection activeCell="G14" sqref="G14"/>
    </sheetView>
  </sheetViews>
  <sheetFormatPr defaultColWidth="8.77734375" defaultRowHeight="13.2"/>
  <cols>
    <col min="1" max="1" width="4.44140625" style="3" customWidth="1"/>
    <col min="2" max="2" width="15.44140625" style="10" customWidth="1"/>
    <col min="3" max="3" width="46.44140625" style="7" customWidth="1"/>
    <col min="4" max="4" width="9.44140625" style="12" customWidth="1"/>
    <col min="5" max="5" width="8.44140625" style="4" customWidth="1"/>
    <col min="6" max="6" width="11.21875" style="6" customWidth="1"/>
    <col min="7" max="7" width="10.44140625" style="6" customWidth="1"/>
    <col min="8" max="9" width="13.44140625" style="9" customWidth="1"/>
  </cols>
  <sheetData>
    <row r="1" spans="1:10" ht="26.4">
      <c r="A1" s="91" t="s">
        <v>3</v>
      </c>
      <c r="B1" s="97" t="s">
        <v>4</v>
      </c>
      <c r="C1" s="93" t="s">
        <v>5</v>
      </c>
      <c r="D1" s="98" t="s">
        <v>6</v>
      </c>
      <c r="E1" s="92" t="s">
        <v>7</v>
      </c>
      <c r="F1" s="95" t="s">
        <v>8</v>
      </c>
      <c r="G1" s="95" t="s">
        <v>9</v>
      </c>
      <c r="H1" s="99" t="s">
        <v>10</v>
      </c>
      <c r="I1" s="100" t="s">
        <v>11</v>
      </c>
    </row>
    <row r="2" spans="1:10">
      <c r="A2" s="118">
        <v>1</v>
      </c>
      <c r="B2" s="119" t="s">
        <v>427</v>
      </c>
      <c r="C2" s="120" t="s">
        <v>428</v>
      </c>
      <c r="D2" s="121">
        <v>1</v>
      </c>
      <c r="E2" s="122" t="s">
        <v>39</v>
      </c>
      <c r="F2" s="123"/>
      <c r="G2" s="123"/>
      <c r="H2" s="124">
        <f>ROUND(D2*F2, 0)</f>
        <v>0</v>
      </c>
      <c r="I2" s="125">
        <f>ROUND(D2*G2, 0)</f>
        <v>0</v>
      </c>
      <c r="J2" s="4"/>
    </row>
    <row r="3" spans="1:10" ht="13.8" thickBot="1">
      <c r="A3" s="61"/>
      <c r="B3" s="101"/>
      <c r="C3" s="63" t="s">
        <v>27</v>
      </c>
      <c r="D3" s="102"/>
      <c r="E3" s="62"/>
      <c r="F3" s="65"/>
      <c r="G3" s="65"/>
      <c r="H3" s="103">
        <f>ROUND(SUM(H2:H2),0)</f>
        <v>0</v>
      </c>
      <c r="I3" s="104">
        <f>ROUND(SUM(I2:I2),0)</f>
        <v>0</v>
      </c>
    </row>
  </sheetData>
  <phoneticPr fontId="11" type="noConversion"/>
  <pageMargins left="0.25" right="0.25" top="0.75" bottom="0.75" header="0.3" footer="0.3"/>
  <pageSetup paperSize="9" orientation="portrait"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view="pageLayout" zoomScale="120" zoomScalePageLayoutView="120" workbookViewId="0">
      <selection activeCell="F2" sqref="F2:G10"/>
    </sheetView>
  </sheetViews>
  <sheetFormatPr defaultColWidth="8.77734375" defaultRowHeight="13.2"/>
  <cols>
    <col min="1" max="1" width="4.44140625" style="3" customWidth="1"/>
    <col min="2" max="2" width="18.77734375" style="2" customWidth="1"/>
    <col min="3" max="3" width="45.21875" style="7" customWidth="1"/>
    <col min="4" max="4" width="9.44140625" style="11" customWidth="1"/>
    <col min="5" max="5" width="8.44140625" style="4" customWidth="1"/>
    <col min="6" max="6" width="10.77734375" style="6" customWidth="1"/>
    <col min="7" max="7" width="9.77734375" style="6" customWidth="1"/>
    <col min="8" max="9" width="13.44140625" style="8" customWidth="1"/>
    <col min="10" max="10" width="16" style="4" customWidth="1"/>
    <col min="11" max="16384" width="8.77734375" style="4"/>
  </cols>
  <sheetData>
    <row r="1" spans="1:9" s="2" customFormat="1" ht="26.4">
      <c r="A1" s="91" t="s">
        <v>3</v>
      </c>
      <c r="B1" s="92" t="s">
        <v>4</v>
      </c>
      <c r="C1" s="93" t="s">
        <v>5</v>
      </c>
      <c r="D1" s="94" t="s">
        <v>6</v>
      </c>
      <c r="E1" s="92" t="s">
        <v>7</v>
      </c>
      <c r="F1" s="95" t="s">
        <v>8</v>
      </c>
      <c r="G1" s="95" t="s">
        <v>9</v>
      </c>
      <c r="H1" s="95" t="s">
        <v>10</v>
      </c>
      <c r="I1" s="96" t="s">
        <v>11</v>
      </c>
    </row>
    <row r="2" spans="1:9" ht="33.9" customHeight="1">
      <c r="A2" s="67">
        <v>1</v>
      </c>
      <c r="B2" s="68" t="s">
        <v>12</v>
      </c>
      <c r="C2" s="69" t="s">
        <v>14</v>
      </c>
      <c r="D2" s="70">
        <v>155.4</v>
      </c>
      <c r="E2" s="71" t="s">
        <v>13</v>
      </c>
      <c r="F2" s="72"/>
      <c r="G2" s="72"/>
      <c r="H2" s="73">
        <f>ROUND(D2*F2, 0)</f>
        <v>0</v>
      </c>
      <c r="I2" s="74">
        <f>ROUND(D2*G2, 0)</f>
        <v>0</v>
      </c>
    </row>
    <row r="3" spans="1:9" ht="36" customHeight="1">
      <c r="A3" s="75">
        <v>2</v>
      </c>
      <c r="B3" s="76" t="s">
        <v>15</v>
      </c>
      <c r="C3" s="77" t="s">
        <v>16</v>
      </c>
      <c r="D3" s="78">
        <v>38.79</v>
      </c>
      <c r="E3" s="79" t="s">
        <v>13</v>
      </c>
      <c r="F3" s="80"/>
      <c r="G3" s="80"/>
      <c r="H3" s="81">
        <f t="shared" ref="H3:H10" si="0">ROUND(D3*F3, 0)</f>
        <v>0</v>
      </c>
      <c r="I3" s="82">
        <f t="shared" ref="I3:I10" si="1">ROUND(D3*G3, 0)</f>
        <v>0</v>
      </c>
    </row>
    <row r="4" spans="1:9" ht="36" customHeight="1">
      <c r="A4" s="75">
        <v>3</v>
      </c>
      <c r="B4" s="76" t="s">
        <v>17</v>
      </c>
      <c r="C4" s="77" t="s">
        <v>18</v>
      </c>
      <c r="D4" s="78">
        <v>51.46</v>
      </c>
      <c r="E4" s="79" t="s">
        <v>13</v>
      </c>
      <c r="F4" s="80"/>
      <c r="G4" s="80"/>
      <c r="H4" s="81">
        <f t="shared" si="0"/>
        <v>0</v>
      </c>
      <c r="I4" s="82">
        <f t="shared" si="1"/>
        <v>0</v>
      </c>
    </row>
    <row r="5" spans="1:9" ht="48.9" customHeight="1">
      <c r="A5" s="75">
        <v>4</v>
      </c>
      <c r="B5" s="76" t="s">
        <v>19</v>
      </c>
      <c r="C5" s="77" t="s">
        <v>20</v>
      </c>
      <c r="D5" s="78">
        <v>41.6</v>
      </c>
      <c r="E5" s="79" t="s">
        <v>13</v>
      </c>
      <c r="F5" s="80"/>
      <c r="G5" s="80"/>
      <c r="H5" s="81">
        <f t="shared" si="0"/>
        <v>0</v>
      </c>
      <c r="I5" s="82">
        <f t="shared" si="1"/>
        <v>0</v>
      </c>
    </row>
    <row r="6" spans="1:9" ht="21" customHeight="1">
      <c r="A6" s="75">
        <v>5</v>
      </c>
      <c r="B6" s="76" t="s">
        <v>21</v>
      </c>
      <c r="C6" s="77" t="s">
        <v>22</v>
      </c>
      <c r="D6" s="78">
        <v>14.35</v>
      </c>
      <c r="E6" s="79" t="s">
        <v>13</v>
      </c>
      <c r="F6" s="80"/>
      <c r="G6" s="80"/>
      <c r="H6" s="81">
        <f t="shared" si="0"/>
        <v>0</v>
      </c>
      <c r="I6" s="82">
        <f t="shared" si="1"/>
        <v>0</v>
      </c>
    </row>
    <row r="7" spans="1:9" ht="36" customHeight="1">
      <c r="A7" s="75">
        <v>6</v>
      </c>
      <c r="B7" s="76" t="s">
        <v>23</v>
      </c>
      <c r="C7" s="77" t="s">
        <v>430</v>
      </c>
      <c r="D7" s="78">
        <v>4.68</v>
      </c>
      <c r="E7" s="79" t="s">
        <v>13</v>
      </c>
      <c r="F7" s="80"/>
      <c r="G7" s="80"/>
      <c r="H7" s="81">
        <f t="shared" si="0"/>
        <v>0</v>
      </c>
      <c r="I7" s="82">
        <f t="shared" si="1"/>
        <v>0</v>
      </c>
    </row>
    <row r="8" spans="1:9" ht="18.899999999999999" customHeight="1">
      <c r="A8" s="75">
        <v>7</v>
      </c>
      <c r="B8" s="76" t="s">
        <v>424</v>
      </c>
      <c r="C8" s="77" t="s">
        <v>425</v>
      </c>
      <c r="D8" s="78">
        <v>8</v>
      </c>
      <c r="E8" s="79" t="s">
        <v>426</v>
      </c>
      <c r="F8" s="80"/>
      <c r="G8" s="80"/>
      <c r="H8" s="81">
        <f>ROUND(D8*F8, 0)</f>
        <v>0</v>
      </c>
      <c r="I8" s="82">
        <f>ROUND(D8*G8, 0)</f>
        <v>0</v>
      </c>
    </row>
    <row r="9" spans="1:9" ht="84" customHeight="1">
      <c r="A9" s="75">
        <v>8</v>
      </c>
      <c r="B9" s="76" t="s">
        <v>24</v>
      </c>
      <c r="C9" s="77" t="s">
        <v>398</v>
      </c>
      <c r="D9" s="78">
        <v>1160</v>
      </c>
      <c r="E9" s="79" t="s">
        <v>13</v>
      </c>
      <c r="F9" s="80"/>
      <c r="G9" s="80"/>
      <c r="H9" s="81">
        <f t="shared" si="0"/>
        <v>0</v>
      </c>
      <c r="I9" s="82">
        <f t="shared" si="1"/>
        <v>0</v>
      </c>
    </row>
    <row r="10" spans="1:9" ht="29.1" customHeight="1">
      <c r="A10" s="83">
        <v>9</v>
      </c>
      <c r="B10" s="84" t="s">
        <v>25</v>
      </c>
      <c r="C10" s="85" t="s">
        <v>26</v>
      </c>
      <c r="D10" s="86">
        <v>1160</v>
      </c>
      <c r="E10" s="87" t="s">
        <v>13</v>
      </c>
      <c r="F10" s="88"/>
      <c r="G10" s="88"/>
      <c r="H10" s="89">
        <f t="shared" si="0"/>
        <v>0</v>
      </c>
      <c r="I10" s="90">
        <f t="shared" si="1"/>
        <v>0</v>
      </c>
    </row>
    <row r="11" spans="1:9" s="5" customFormat="1" ht="13.8" thickBot="1">
      <c r="A11" s="61"/>
      <c r="B11" s="62"/>
      <c r="C11" s="63" t="s">
        <v>27</v>
      </c>
      <c r="D11" s="64"/>
      <c r="E11" s="62"/>
      <c r="F11" s="65"/>
      <c r="G11" s="65"/>
      <c r="H11" s="65">
        <f>ROUND(SUM(H2:H10),0)</f>
        <v>0</v>
      </c>
      <c r="I11" s="66">
        <f>ROUND(SUM(I2:I10),0)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Layout" zoomScale="120" workbookViewId="0">
      <selection activeCell="F2" sqref="F2:G9"/>
    </sheetView>
  </sheetViews>
  <sheetFormatPr defaultColWidth="8.77734375" defaultRowHeight="13.2"/>
  <cols>
    <col min="1" max="1" width="4.44140625" style="3" customWidth="1"/>
    <col min="2" max="2" width="18.77734375" style="10" customWidth="1"/>
    <col min="3" max="3" width="47.44140625" style="7" customWidth="1"/>
    <col min="4" max="4" width="9.44140625" style="12" customWidth="1"/>
    <col min="5" max="5" width="8.44140625" style="4" customWidth="1"/>
    <col min="6" max="6" width="10.44140625" style="6" customWidth="1"/>
    <col min="7" max="7" width="10.77734375" style="6" customWidth="1"/>
    <col min="8" max="8" width="11.77734375" style="9" customWidth="1"/>
    <col min="9" max="9" width="11.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59.1" customHeight="1">
      <c r="A2" s="67">
        <v>1</v>
      </c>
      <c r="B2" s="105" t="s">
        <v>29</v>
      </c>
      <c r="C2" s="69" t="s">
        <v>416</v>
      </c>
      <c r="D2" s="106">
        <v>8.8000000000000007</v>
      </c>
      <c r="E2" s="71" t="s">
        <v>30</v>
      </c>
      <c r="F2" s="72"/>
      <c r="G2" s="72"/>
      <c r="H2" s="107">
        <f>ROUND(D2*F2, 0)</f>
        <v>0</v>
      </c>
      <c r="I2" s="108">
        <f>ROUND(D2*G2, 0)</f>
        <v>0</v>
      </c>
    </row>
    <row r="3" spans="1:9" ht="57" customHeight="1">
      <c r="A3" s="75">
        <v>2</v>
      </c>
      <c r="B3" s="109" t="s">
        <v>31</v>
      </c>
      <c r="C3" s="77" t="s">
        <v>417</v>
      </c>
      <c r="D3" s="110">
        <v>23.55</v>
      </c>
      <c r="E3" s="79" t="s">
        <v>30</v>
      </c>
      <c r="F3" s="80"/>
      <c r="G3" s="80"/>
      <c r="H3" s="111">
        <f t="shared" ref="H3:H9" si="0">ROUND(D3*F3, 0)</f>
        <v>0</v>
      </c>
      <c r="I3" s="112">
        <f t="shared" ref="I3:I9" si="1">ROUND(D3*G3, 0)</f>
        <v>0</v>
      </c>
    </row>
    <row r="4" spans="1:9" ht="33" customHeight="1">
      <c r="A4" s="75">
        <v>3</v>
      </c>
      <c r="B4" s="109" t="s">
        <v>32</v>
      </c>
      <c r="C4" s="77" t="s">
        <v>33</v>
      </c>
      <c r="D4" s="110">
        <v>15.7</v>
      </c>
      <c r="E4" s="79" t="s">
        <v>30</v>
      </c>
      <c r="F4" s="80"/>
      <c r="G4" s="80"/>
      <c r="H4" s="111">
        <f t="shared" si="0"/>
        <v>0</v>
      </c>
      <c r="I4" s="112">
        <f t="shared" si="1"/>
        <v>0</v>
      </c>
    </row>
    <row r="5" spans="1:9" ht="26.4">
      <c r="A5" s="75">
        <v>4</v>
      </c>
      <c r="B5" s="109" t="s">
        <v>34</v>
      </c>
      <c r="C5" s="77" t="s">
        <v>35</v>
      </c>
      <c r="D5" s="110">
        <v>32.35</v>
      </c>
      <c r="E5" s="79" t="s">
        <v>30</v>
      </c>
      <c r="F5" s="80"/>
      <c r="G5" s="80"/>
      <c r="H5" s="111">
        <f t="shared" si="0"/>
        <v>0</v>
      </c>
      <c r="I5" s="112">
        <f t="shared" si="1"/>
        <v>0</v>
      </c>
    </row>
    <row r="6" spans="1:9" ht="57.9" customHeight="1">
      <c r="A6" s="75">
        <v>5</v>
      </c>
      <c r="B6" s="109" t="s">
        <v>36</v>
      </c>
      <c r="C6" s="77" t="s">
        <v>37</v>
      </c>
      <c r="D6" s="110">
        <v>15.7</v>
      </c>
      <c r="E6" s="79" t="s">
        <v>30</v>
      </c>
      <c r="F6" s="80"/>
      <c r="G6" s="80"/>
      <c r="H6" s="111">
        <f t="shared" si="0"/>
        <v>0</v>
      </c>
      <c r="I6" s="112">
        <f t="shared" si="1"/>
        <v>0</v>
      </c>
    </row>
    <row r="7" spans="1:9" ht="38.1" customHeight="1">
      <c r="A7" s="75">
        <v>6</v>
      </c>
      <c r="B7" s="109" t="s">
        <v>38</v>
      </c>
      <c r="C7" s="77" t="s">
        <v>418</v>
      </c>
      <c r="D7" s="110">
        <v>15</v>
      </c>
      <c r="E7" s="79" t="s">
        <v>39</v>
      </c>
      <c r="F7" s="80"/>
      <c r="G7" s="80"/>
      <c r="H7" s="111">
        <f t="shared" si="0"/>
        <v>0</v>
      </c>
      <c r="I7" s="112">
        <f t="shared" si="1"/>
        <v>0</v>
      </c>
    </row>
    <row r="8" spans="1:9" ht="42.9" customHeight="1">
      <c r="A8" s="75">
        <v>7</v>
      </c>
      <c r="B8" s="109" t="s">
        <v>40</v>
      </c>
      <c r="C8" s="77" t="s">
        <v>41</v>
      </c>
      <c r="D8" s="110">
        <v>150</v>
      </c>
      <c r="E8" s="79" t="s">
        <v>30</v>
      </c>
      <c r="F8" s="80"/>
      <c r="G8" s="80"/>
      <c r="H8" s="111">
        <f t="shared" si="0"/>
        <v>0</v>
      </c>
      <c r="I8" s="112">
        <f t="shared" si="1"/>
        <v>0</v>
      </c>
    </row>
    <row r="9" spans="1:9" ht="23.1" customHeight="1">
      <c r="A9" s="83">
        <v>8</v>
      </c>
      <c r="B9" s="113" t="s">
        <v>42</v>
      </c>
      <c r="C9" s="85" t="s">
        <v>44</v>
      </c>
      <c r="D9" s="114">
        <v>1660</v>
      </c>
      <c r="E9" s="87" t="s">
        <v>43</v>
      </c>
      <c r="F9" s="88"/>
      <c r="G9" s="88"/>
      <c r="H9" s="115">
        <f t="shared" si="0"/>
        <v>0</v>
      </c>
      <c r="I9" s="116">
        <f t="shared" si="1"/>
        <v>0</v>
      </c>
    </row>
    <row r="10" spans="1:9" s="5" customFormat="1" ht="13.8" thickBot="1">
      <c r="A10" s="61"/>
      <c r="B10" s="101"/>
      <c r="C10" s="63" t="s">
        <v>27</v>
      </c>
      <c r="D10" s="102"/>
      <c r="E10" s="62"/>
      <c r="F10" s="65"/>
      <c r="G10" s="65"/>
      <c r="H10" s="103">
        <f>ROUND(SUM(H2:H9),0)</f>
        <v>0</v>
      </c>
      <c r="I10" s="104">
        <f>ROUND(SUM(I2:I9),0)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view="pageLayout" zoomScale="120" workbookViewId="0">
      <selection activeCell="F2" sqref="F2:G3"/>
    </sheetView>
  </sheetViews>
  <sheetFormatPr defaultColWidth="8.77734375" defaultRowHeight="13.2"/>
  <cols>
    <col min="1" max="1" width="4.44140625" style="3" customWidth="1"/>
    <col min="2" max="2" width="13" style="10" customWidth="1"/>
    <col min="3" max="3" width="50.77734375" style="7" customWidth="1"/>
    <col min="4" max="4" width="9.44140625" style="12" customWidth="1"/>
    <col min="5" max="5" width="8.44140625" style="4" customWidth="1"/>
    <col min="6" max="6" width="11" style="6" customWidth="1"/>
    <col min="7" max="7" width="10.7773437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60" customHeight="1">
      <c r="A2" s="67">
        <v>1</v>
      </c>
      <c r="B2" s="105" t="s">
        <v>46</v>
      </c>
      <c r="C2" s="69" t="s">
        <v>414</v>
      </c>
      <c r="D2" s="106">
        <v>27.95</v>
      </c>
      <c r="E2" s="71" t="s">
        <v>30</v>
      </c>
      <c r="F2" s="72"/>
      <c r="G2" s="72"/>
      <c r="H2" s="107">
        <f>ROUND(D2*F2, 0)</f>
        <v>0</v>
      </c>
      <c r="I2" s="108">
        <f>ROUND(D2*G2, 0)</f>
        <v>0</v>
      </c>
    </row>
    <row r="3" spans="1:9" ht="57.9" customHeight="1">
      <c r="A3" s="83">
        <v>2</v>
      </c>
      <c r="B3" s="113" t="s">
        <v>47</v>
      </c>
      <c r="C3" s="85" t="s">
        <v>415</v>
      </c>
      <c r="D3" s="114">
        <v>5.98</v>
      </c>
      <c r="E3" s="87" t="s">
        <v>30</v>
      </c>
      <c r="F3" s="88"/>
      <c r="G3" s="88"/>
      <c r="H3" s="115">
        <f>ROUND(D3*F3, 0)</f>
        <v>0</v>
      </c>
      <c r="I3" s="116">
        <f>ROUND(D3*G3, 0)</f>
        <v>0</v>
      </c>
    </row>
    <row r="4" spans="1:9" s="5" customFormat="1" ht="13.8" thickBot="1">
      <c r="A4" s="61"/>
      <c r="B4" s="101"/>
      <c r="C4" s="63" t="s">
        <v>27</v>
      </c>
      <c r="D4" s="102"/>
      <c r="E4" s="62"/>
      <c r="F4" s="65"/>
      <c r="G4" s="65"/>
      <c r="H4" s="103">
        <f>ROUND(SUM(H2:H3),0)</f>
        <v>0</v>
      </c>
      <c r="I4" s="104">
        <f>ROUND(SUM(I2:I3),0)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view="pageLayout" topLeftCell="A14" zoomScale="120" workbookViewId="0">
      <selection activeCell="F20" sqref="F2:G20"/>
    </sheetView>
  </sheetViews>
  <sheetFormatPr defaultColWidth="8.77734375" defaultRowHeight="13.2"/>
  <cols>
    <col min="1" max="1" width="4.44140625" style="3" customWidth="1"/>
    <col min="2" max="2" width="15" style="10" customWidth="1"/>
    <col min="3" max="3" width="47.44140625" style="7" customWidth="1"/>
    <col min="4" max="4" width="9.44140625" style="12" customWidth="1"/>
    <col min="5" max="5" width="8.44140625" style="4" customWidth="1"/>
    <col min="6" max="6" width="11.44140625" style="6" customWidth="1"/>
    <col min="7" max="7" width="10.2187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26.4">
      <c r="A2" s="67">
        <v>1</v>
      </c>
      <c r="B2" s="105" t="s">
        <v>49</v>
      </c>
      <c r="C2" s="69" t="s">
        <v>50</v>
      </c>
      <c r="D2" s="106">
        <v>0.65</v>
      </c>
      <c r="E2" s="71" t="s">
        <v>30</v>
      </c>
      <c r="F2" s="72"/>
      <c r="G2" s="72"/>
      <c r="H2" s="107">
        <f>ROUND(D2*F2, 0)</f>
        <v>0</v>
      </c>
      <c r="I2" s="108">
        <f>ROUND(D2*G2, 0)</f>
        <v>0</v>
      </c>
    </row>
    <row r="3" spans="1:9" ht="26.4">
      <c r="A3" s="75">
        <v>2</v>
      </c>
      <c r="B3" s="109" t="s">
        <v>51</v>
      </c>
      <c r="C3" s="77" t="s">
        <v>52</v>
      </c>
      <c r="D3" s="110">
        <v>210.69</v>
      </c>
      <c r="E3" s="79" t="s">
        <v>13</v>
      </c>
      <c r="F3" s="80"/>
      <c r="G3" s="80"/>
      <c r="H3" s="111">
        <f t="shared" ref="H3:H20" si="0">ROUND(D3*F3, 0)</f>
        <v>0</v>
      </c>
      <c r="I3" s="112">
        <f t="shared" ref="I3:I20" si="1">ROUND(D3*G3, 0)</f>
        <v>0</v>
      </c>
    </row>
    <row r="4" spans="1:9" ht="52.8">
      <c r="A4" s="75">
        <v>3</v>
      </c>
      <c r="B4" s="109" t="s">
        <v>53</v>
      </c>
      <c r="C4" s="77" t="s">
        <v>55</v>
      </c>
      <c r="D4" s="110">
        <v>1.2490000000000001</v>
      </c>
      <c r="E4" s="79" t="s">
        <v>54</v>
      </c>
      <c r="F4" s="80"/>
      <c r="G4" s="80"/>
      <c r="H4" s="111">
        <f t="shared" si="0"/>
        <v>0</v>
      </c>
      <c r="I4" s="112">
        <f t="shared" si="1"/>
        <v>0</v>
      </c>
    </row>
    <row r="5" spans="1:9" ht="52.8">
      <c r="A5" s="75">
        <v>4</v>
      </c>
      <c r="B5" s="109" t="s">
        <v>56</v>
      </c>
      <c r="C5" s="77" t="s">
        <v>57</v>
      </c>
      <c r="D5" s="110">
        <v>2.4569999999999999</v>
      </c>
      <c r="E5" s="79" t="s">
        <v>54</v>
      </c>
      <c r="F5" s="80"/>
      <c r="G5" s="80"/>
      <c r="H5" s="111">
        <f t="shared" si="0"/>
        <v>0</v>
      </c>
      <c r="I5" s="112">
        <f t="shared" si="1"/>
        <v>0</v>
      </c>
    </row>
    <row r="6" spans="1:9" ht="52.8">
      <c r="A6" s="75">
        <v>5</v>
      </c>
      <c r="B6" s="109" t="s">
        <v>58</v>
      </c>
      <c r="C6" s="77" t="s">
        <v>59</v>
      </c>
      <c r="D6" s="110">
        <v>3.4209999999999998</v>
      </c>
      <c r="E6" s="79" t="s">
        <v>54</v>
      </c>
      <c r="F6" s="80"/>
      <c r="G6" s="80"/>
      <c r="H6" s="111">
        <f t="shared" si="0"/>
        <v>0</v>
      </c>
      <c r="I6" s="112">
        <f t="shared" si="1"/>
        <v>0</v>
      </c>
    </row>
    <row r="7" spans="1:9" ht="52.8">
      <c r="A7" s="75">
        <v>6</v>
      </c>
      <c r="B7" s="109" t="s">
        <v>60</v>
      </c>
      <c r="C7" s="77" t="s">
        <v>61</v>
      </c>
      <c r="D7" s="110">
        <v>0.45800000000000002</v>
      </c>
      <c r="E7" s="79" t="s">
        <v>54</v>
      </c>
      <c r="F7" s="80"/>
      <c r="G7" s="80"/>
      <c r="H7" s="111">
        <f t="shared" si="0"/>
        <v>0</v>
      </c>
      <c r="I7" s="112">
        <f t="shared" si="1"/>
        <v>0</v>
      </c>
    </row>
    <row r="8" spans="1:9" ht="39.6">
      <c r="A8" s="75">
        <v>7</v>
      </c>
      <c r="B8" s="109" t="s">
        <v>62</v>
      </c>
      <c r="C8" s="77" t="s">
        <v>63</v>
      </c>
      <c r="D8" s="110">
        <v>0.88500000000000001</v>
      </c>
      <c r="E8" s="79" t="s">
        <v>54</v>
      </c>
      <c r="F8" s="80"/>
      <c r="G8" s="80"/>
      <c r="H8" s="111">
        <f t="shared" si="0"/>
        <v>0</v>
      </c>
      <c r="I8" s="112">
        <f t="shared" si="1"/>
        <v>0</v>
      </c>
    </row>
    <row r="9" spans="1:9" ht="81.599999999999994">
      <c r="A9" s="75">
        <v>8</v>
      </c>
      <c r="B9" s="109" t="s">
        <v>64</v>
      </c>
      <c r="C9" s="77" t="s">
        <v>406</v>
      </c>
      <c r="D9" s="110">
        <v>13.92</v>
      </c>
      <c r="E9" s="79" t="s">
        <v>30</v>
      </c>
      <c r="F9" s="80"/>
      <c r="G9" s="80"/>
      <c r="H9" s="111">
        <f t="shared" si="0"/>
        <v>0</v>
      </c>
      <c r="I9" s="112">
        <f t="shared" si="1"/>
        <v>0</v>
      </c>
    </row>
    <row r="10" spans="1:9" ht="97.2">
      <c r="A10" s="75">
        <v>9</v>
      </c>
      <c r="B10" s="109" t="s">
        <v>65</v>
      </c>
      <c r="C10" s="77" t="s">
        <v>407</v>
      </c>
      <c r="D10" s="110">
        <v>6.32</v>
      </c>
      <c r="E10" s="79" t="s">
        <v>30</v>
      </c>
      <c r="F10" s="80"/>
      <c r="G10" s="80"/>
      <c r="H10" s="111">
        <f t="shared" si="0"/>
        <v>0</v>
      </c>
      <c r="I10" s="112">
        <f t="shared" si="1"/>
        <v>0</v>
      </c>
    </row>
    <row r="11" spans="1:9" ht="84">
      <c r="A11" s="75">
        <v>10</v>
      </c>
      <c r="B11" s="109" t="s">
        <v>66</v>
      </c>
      <c r="C11" s="77" t="s">
        <v>408</v>
      </c>
      <c r="D11" s="110">
        <v>1.89</v>
      </c>
      <c r="E11" s="79" t="s">
        <v>30</v>
      </c>
      <c r="F11" s="80"/>
      <c r="G11" s="80"/>
      <c r="H11" s="111">
        <f t="shared" si="0"/>
        <v>0</v>
      </c>
      <c r="I11" s="112">
        <f t="shared" si="1"/>
        <v>0</v>
      </c>
    </row>
    <row r="12" spans="1:9" ht="94.8">
      <c r="A12" s="75">
        <v>11</v>
      </c>
      <c r="B12" s="109" t="s">
        <v>67</v>
      </c>
      <c r="C12" s="77" t="s">
        <v>409</v>
      </c>
      <c r="D12" s="110">
        <v>10.49</v>
      </c>
      <c r="E12" s="79" t="s">
        <v>30</v>
      </c>
      <c r="F12" s="80"/>
      <c r="G12" s="80"/>
      <c r="H12" s="111">
        <f t="shared" si="0"/>
        <v>0</v>
      </c>
      <c r="I12" s="112">
        <f t="shared" si="1"/>
        <v>0</v>
      </c>
    </row>
    <row r="13" spans="1:9" ht="94.8">
      <c r="A13" s="75">
        <v>12</v>
      </c>
      <c r="B13" s="109" t="s">
        <v>68</v>
      </c>
      <c r="C13" s="77" t="s">
        <v>410</v>
      </c>
      <c r="D13" s="110">
        <v>12.84</v>
      </c>
      <c r="E13" s="79" t="s">
        <v>30</v>
      </c>
      <c r="F13" s="80"/>
      <c r="G13" s="80"/>
      <c r="H13" s="111">
        <f t="shared" si="0"/>
        <v>0</v>
      </c>
      <c r="I13" s="112">
        <f t="shared" si="1"/>
        <v>0</v>
      </c>
    </row>
    <row r="14" spans="1:9" ht="81.599999999999994">
      <c r="A14" s="75">
        <v>13</v>
      </c>
      <c r="B14" s="109" t="s">
        <v>69</v>
      </c>
      <c r="C14" s="77" t="s">
        <v>411</v>
      </c>
      <c r="D14" s="110">
        <v>3.21</v>
      </c>
      <c r="E14" s="79" t="s">
        <v>30</v>
      </c>
      <c r="F14" s="80"/>
      <c r="G14" s="80"/>
      <c r="H14" s="111">
        <f t="shared" si="0"/>
        <v>0</v>
      </c>
      <c r="I14" s="112">
        <f t="shared" si="1"/>
        <v>0</v>
      </c>
    </row>
    <row r="15" spans="1:9" ht="94.8">
      <c r="A15" s="75">
        <v>14</v>
      </c>
      <c r="B15" s="109" t="s">
        <v>70</v>
      </c>
      <c r="C15" s="77" t="s">
        <v>412</v>
      </c>
      <c r="D15" s="110">
        <v>5.98</v>
      </c>
      <c r="E15" s="79" t="s">
        <v>30</v>
      </c>
      <c r="F15" s="80"/>
      <c r="G15" s="80"/>
      <c r="H15" s="111">
        <f t="shared" si="0"/>
        <v>0</v>
      </c>
      <c r="I15" s="112">
        <f t="shared" si="1"/>
        <v>0</v>
      </c>
    </row>
    <row r="16" spans="1:9" ht="39.6">
      <c r="A16" s="75">
        <v>15</v>
      </c>
      <c r="B16" s="109" t="s">
        <v>71</v>
      </c>
      <c r="C16" s="77" t="s">
        <v>431</v>
      </c>
      <c r="D16" s="110">
        <v>638</v>
      </c>
      <c r="E16" s="79" t="s">
        <v>13</v>
      </c>
      <c r="F16" s="80"/>
      <c r="G16" s="80"/>
      <c r="H16" s="111">
        <f t="shared" si="0"/>
        <v>0</v>
      </c>
      <c r="I16" s="112">
        <f t="shared" si="1"/>
        <v>0</v>
      </c>
    </row>
    <row r="17" spans="1:9" ht="52.8">
      <c r="A17" s="75">
        <v>16</v>
      </c>
      <c r="B17" s="109" t="s">
        <v>72</v>
      </c>
      <c r="C17" s="77" t="s">
        <v>73</v>
      </c>
      <c r="D17" s="110">
        <v>87.5</v>
      </c>
      <c r="E17" s="79" t="s">
        <v>13</v>
      </c>
      <c r="F17" s="80"/>
      <c r="G17" s="80"/>
      <c r="H17" s="111">
        <f t="shared" si="0"/>
        <v>0</v>
      </c>
      <c r="I17" s="112">
        <f t="shared" si="1"/>
        <v>0</v>
      </c>
    </row>
    <row r="18" spans="1:9" ht="93" customHeight="1">
      <c r="A18" s="75">
        <v>17</v>
      </c>
      <c r="B18" s="109" t="s">
        <v>485</v>
      </c>
      <c r="C18" s="117" t="s">
        <v>484</v>
      </c>
      <c r="D18" s="110">
        <v>177.84</v>
      </c>
      <c r="E18" s="79" t="s">
        <v>13</v>
      </c>
      <c r="F18" s="80"/>
      <c r="G18" s="80"/>
      <c r="H18" s="111">
        <f t="shared" si="0"/>
        <v>0</v>
      </c>
      <c r="I18" s="112">
        <f t="shared" si="1"/>
        <v>0</v>
      </c>
    </row>
    <row r="19" spans="1:9" ht="52.8">
      <c r="A19" s="75">
        <v>18</v>
      </c>
      <c r="B19" s="109" t="s">
        <v>475</v>
      </c>
      <c r="C19" s="117" t="s">
        <v>474</v>
      </c>
      <c r="D19" s="110">
        <v>155.07</v>
      </c>
      <c r="E19" s="79" t="s">
        <v>13</v>
      </c>
      <c r="F19" s="80"/>
      <c r="G19" s="80"/>
      <c r="H19" s="111">
        <f t="shared" si="0"/>
        <v>0</v>
      </c>
      <c r="I19" s="112">
        <f t="shared" si="1"/>
        <v>0</v>
      </c>
    </row>
    <row r="20" spans="1:9" ht="42">
      <c r="A20" s="83">
        <v>19</v>
      </c>
      <c r="B20" s="113" t="s">
        <v>74</v>
      </c>
      <c r="C20" s="85" t="s">
        <v>413</v>
      </c>
      <c r="D20" s="114">
        <v>21</v>
      </c>
      <c r="E20" s="87" t="s">
        <v>13</v>
      </c>
      <c r="F20" s="88"/>
      <c r="G20" s="88"/>
      <c r="H20" s="115">
        <f t="shared" si="0"/>
        <v>0</v>
      </c>
      <c r="I20" s="116">
        <f t="shared" si="1"/>
        <v>0</v>
      </c>
    </row>
    <row r="21" spans="1:9" s="5" customFormat="1" ht="13.8" thickBot="1">
      <c r="A21" s="61"/>
      <c r="B21" s="101"/>
      <c r="C21" s="63" t="s">
        <v>27</v>
      </c>
      <c r="D21" s="102"/>
      <c r="E21" s="62"/>
      <c r="F21" s="65"/>
      <c r="G21" s="65"/>
      <c r="H21" s="103">
        <f>ROUND(SUM(H2:H20),0)</f>
        <v>0</v>
      </c>
      <c r="I21" s="104">
        <f>ROUND(SUM(I2:I20),0)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Layout" zoomScale="120" workbookViewId="0">
      <selection activeCell="F5" sqref="F5"/>
    </sheetView>
  </sheetViews>
  <sheetFormatPr defaultColWidth="8.77734375" defaultRowHeight="13.2"/>
  <cols>
    <col min="1" max="1" width="4.44140625" style="3" customWidth="1"/>
    <col min="2" max="2" width="13.21875" style="10" customWidth="1"/>
    <col min="3" max="3" width="50" style="7" customWidth="1"/>
    <col min="4" max="4" width="9.44140625" style="12" customWidth="1"/>
    <col min="5" max="5" width="8.44140625" style="4" customWidth="1"/>
    <col min="6" max="6" width="10.21875" style="6" customWidth="1"/>
    <col min="7" max="7" width="10.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39.6">
      <c r="A2" s="67">
        <v>1</v>
      </c>
      <c r="B2" s="105" t="s">
        <v>76</v>
      </c>
      <c r="C2" s="69" t="s">
        <v>77</v>
      </c>
      <c r="D2" s="106">
        <v>1.76</v>
      </c>
      <c r="E2" s="71" t="s">
        <v>30</v>
      </c>
      <c r="F2" s="72"/>
      <c r="G2" s="72"/>
      <c r="H2" s="107">
        <f>ROUND(D2*F2, 0)</f>
        <v>0</v>
      </c>
      <c r="I2" s="108">
        <f>ROUND(D2*G2, 0)</f>
        <v>0</v>
      </c>
    </row>
    <row r="3" spans="1:9" ht="26.4">
      <c r="A3" s="75">
        <v>2</v>
      </c>
      <c r="B3" s="109" t="s">
        <v>78</v>
      </c>
      <c r="C3" s="77" t="s">
        <v>79</v>
      </c>
      <c r="D3" s="110">
        <v>48</v>
      </c>
      <c r="E3" s="79" t="s">
        <v>39</v>
      </c>
      <c r="F3" s="80"/>
      <c r="G3" s="80"/>
      <c r="H3" s="111">
        <f>ROUND(D3*F3, 0)</f>
        <v>0</v>
      </c>
      <c r="I3" s="112">
        <f>ROUND(D3*G3, 0)</f>
        <v>0</v>
      </c>
    </row>
    <row r="4" spans="1:9" ht="105.6">
      <c r="A4" s="75">
        <v>3</v>
      </c>
      <c r="B4" s="109" t="s">
        <v>80</v>
      </c>
      <c r="C4" s="77" t="s">
        <v>81</v>
      </c>
      <c r="D4" s="110">
        <v>13</v>
      </c>
      <c r="E4" s="79" t="s">
        <v>39</v>
      </c>
      <c r="F4" s="80"/>
      <c r="G4" s="80"/>
      <c r="H4" s="111">
        <f>ROUND(D4*F4, 0)</f>
        <v>0</v>
      </c>
      <c r="I4" s="112">
        <f>ROUND(D4*G4, 0)</f>
        <v>0</v>
      </c>
    </row>
    <row r="5" spans="1:9" ht="105.6">
      <c r="A5" s="75">
        <v>4</v>
      </c>
      <c r="B5" s="109" t="s">
        <v>82</v>
      </c>
      <c r="C5" s="77" t="s">
        <v>83</v>
      </c>
      <c r="D5" s="110">
        <v>6</v>
      </c>
      <c r="E5" s="79" t="s">
        <v>39</v>
      </c>
      <c r="F5" s="80"/>
      <c r="G5" s="80"/>
      <c r="H5" s="111">
        <f>ROUND(D5*F5, 0)</f>
        <v>0</v>
      </c>
      <c r="I5" s="112">
        <f>ROUND(D5*G5, 0)</f>
        <v>0</v>
      </c>
    </row>
    <row r="6" spans="1:9" ht="105.6">
      <c r="A6" s="83">
        <v>5</v>
      </c>
      <c r="B6" s="113" t="s">
        <v>432</v>
      </c>
      <c r="C6" s="85" t="s">
        <v>433</v>
      </c>
      <c r="D6" s="114">
        <v>1</v>
      </c>
      <c r="E6" s="87" t="s">
        <v>39</v>
      </c>
      <c r="F6" s="88"/>
      <c r="G6" s="88"/>
      <c r="H6" s="115">
        <f>ROUND(D6*F6, 0)</f>
        <v>0</v>
      </c>
      <c r="I6" s="116">
        <f>ROUND(D6*G6, 0)</f>
        <v>0</v>
      </c>
    </row>
    <row r="7" spans="1:9" s="5" customFormat="1" ht="13.8" thickBot="1">
      <c r="A7" s="61"/>
      <c r="B7" s="101"/>
      <c r="C7" s="63" t="s">
        <v>27</v>
      </c>
      <c r="D7" s="102"/>
      <c r="E7" s="62"/>
      <c r="F7" s="65"/>
      <c r="G7" s="65"/>
      <c r="H7" s="103">
        <f>ROUND(SUM(H2:H6),0)</f>
        <v>0</v>
      </c>
      <c r="I7" s="104">
        <f>ROUND(SUM(I2:I6),0)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view="pageLayout" zoomScale="120" workbookViewId="0">
      <selection activeCell="G9" sqref="G9"/>
    </sheetView>
  </sheetViews>
  <sheetFormatPr defaultColWidth="8.77734375" defaultRowHeight="13.2"/>
  <cols>
    <col min="1" max="1" width="4.44140625" style="3" customWidth="1"/>
    <col min="2" max="2" width="12.77734375" style="10" customWidth="1"/>
    <col min="3" max="3" width="47.21875"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52.8">
      <c r="A2" s="67">
        <v>1</v>
      </c>
      <c r="B2" s="105" t="s">
        <v>85</v>
      </c>
      <c r="C2" s="69" t="s">
        <v>86</v>
      </c>
      <c r="D2" s="106">
        <v>6.55</v>
      </c>
      <c r="E2" s="71" t="s">
        <v>30</v>
      </c>
      <c r="F2" s="72"/>
      <c r="G2" s="72"/>
      <c r="H2" s="107">
        <f>ROUND(D2*F2, 0)</f>
        <v>0</v>
      </c>
      <c r="I2" s="108">
        <f>ROUND(D2*G2, 0)</f>
        <v>0</v>
      </c>
    </row>
    <row r="3" spans="1:9" ht="66">
      <c r="A3" s="75">
        <v>2</v>
      </c>
      <c r="B3" s="109" t="s">
        <v>87</v>
      </c>
      <c r="C3" s="77" t="s">
        <v>88</v>
      </c>
      <c r="D3" s="110">
        <v>342.41</v>
      </c>
      <c r="E3" s="79" t="s">
        <v>13</v>
      </c>
      <c r="F3" s="80"/>
      <c r="G3" s="80"/>
      <c r="H3" s="111">
        <f t="shared" ref="H3:H10" si="0">ROUND(D3*F3, 0)</f>
        <v>0</v>
      </c>
      <c r="I3" s="112">
        <f t="shared" ref="I3:I10" si="1">ROUND(D3*G3, 0)</f>
        <v>0</v>
      </c>
    </row>
    <row r="4" spans="1:9" ht="26.4">
      <c r="A4" s="75">
        <v>3</v>
      </c>
      <c r="B4" s="109" t="s">
        <v>89</v>
      </c>
      <c r="C4" s="77" t="s">
        <v>90</v>
      </c>
      <c r="D4" s="110">
        <v>12.79</v>
      </c>
      <c r="E4" s="79" t="s">
        <v>30</v>
      </c>
      <c r="F4" s="80"/>
      <c r="G4" s="80"/>
      <c r="H4" s="111">
        <f t="shared" si="0"/>
        <v>0</v>
      </c>
      <c r="I4" s="112">
        <f t="shared" si="1"/>
        <v>0</v>
      </c>
    </row>
    <row r="5" spans="1:9" ht="26.4">
      <c r="A5" s="75">
        <v>4</v>
      </c>
      <c r="B5" s="109" t="s">
        <v>91</v>
      </c>
      <c r="C5" s="77" t="s">
        <v>92</v>
      </c>
      <c r="D5" s="110">
        <v>4.28</v>
      </c>
      <c r="E5" s="79" t="s">
        <v>13</v>
      </c>
      <c r="F5" s="80"/>
      <c r="G5" s="80"/>
      <c r="H5" s="111">
        <f t="shared" si="0"/>
        <v>0</v>
      </c>
      <c r="I5" s="112">
        <f t="shared" si="1"/>
        <v>0</v>
      </c>
    </row>
    <row r="6" spans="1:9" ht="92.4">
      <c r="A6" s="75">
        <v>5</v>
      </c>
      <c r="B6" s="109" t="s">
        <v>93</v>
      </c>
      <c r="C6" s="77" t="s">
        <v>94</v>
      </c>
      <c r="D6" s="110">
        <v>51.34</v>
      </c>
      <c r="E6" s="79" t="s">
        <v>13</v>
      </c>
      <c r="F6" s="80"/>
      <c r="G6" s="80"/>
      <c r="H6" s="111">
        <f t="shared" si="0"/>
        <v>0</v>
      </c>
      <c r="I6" s="112">
        <f t="shared" si="1"/>
        <v>0</v>
      </c>
    </row>
    <row r="7" spans="1:9" ht="92.4">
      <c r="A7" s="75">
        <v>6</v>
      </c>
      <c r="B7" s="109" t="s">
        <v>95</v>
      </c>
      <c r="C7" s="77" t="s">
        <v>96</v>
      </c>
      <c r="D7" s="110">
        <v>43.58</v>
      </c>
      <c r="E7" s="79" t="s">
        <v>13</v>
      </c>
      <c r="F7" s="80"/>
      <c r="G7" s="80"/>
      <c r="H7" s="111">
        <f t="shared" si="0"/>
        <v>0</v>
      </c>
      <c r="I7" s="112">
        <f t="shared" si="1"/>
        <v>0</v>
      </c>
    </row>
    <row r="8" spans="1:9" ht="92.4">
      <c r="A8" s="75">
        <v>7</v>
      </c>
      <c r="B8" s="109" t="s">
        <v>97</v>
      </c>
      <c r="C8" s="77" t="s">
        <v>98</v>
      </c>
      <c r="D8" s="110">
        <v>17.100000000000001</v>
      </c>
      <c r="E8" s="79" t="s">
        <v>13</v>
      </c>
      <c r="F8" s="80"/>
      <c r="G8" s="80"/>
      <c r="H8" s="111">
        <f t="shared" si="0"/>
        <v>0</v>
      </c>
      <c r="I8" s="112">
        <f t="shared" si="1"/>
        <v>0</v>
      </c>
    </row>
    <row r="9" spans="1:9" ht="79.2">
      <c r="A9" s="75">
        <v>8</v>
      </c>
      <c r="B9" s="109" t="s">
        <v>436</v>
      </c>
      <c r="C9" s="77" t="s">
        <v>437</v>
      </c>
      <c r="D9" s="110">
        <v>113.82</v>
      </c>
      <c r="E9" s="79" t="s">
        <v>13</v>
      </c>
      <c r="F9" s="80"/>
      <c r="G9" s="80"/>
      <c r="H9" s="111">
        <f t="shared" si="0"/>
        <v>0</v>
      </c>
      <c r="I9" s="112">
        <f t="shared" si="1"/>
        <v>0</v>
      </c>
    </row>
    <row r="10" spans="1:9" ht="66">
      <c r="A10" s="83">
        <v>9</v>
      </c>
      <c r="B10" s="113" t="s">
        <v>99</v>
      </c>
      <c r="C10" s="85" t="s">
        <v>101</v>
      </c>
      <c r="D10" s="114">
        <v>33.6</v>
      </c>
      <c r="E10" s="87" t="s">
        <v>100</v>
      </c>
      <c r="F10" s="88"/>
      <c r="G10" s="88"/>
      <c r="H10" s="115">
        <f t="shared" si="0"/>
        <v>0</v>
      </c>
      <c r="I10" s="116">
        <f t="shared" si="1"/>
        <v>0</v>
      </c>
    </row>
    <row r="11" spans="1:9" s="5" customFormat="1" ht="13.8" thickBot="1">
      <c r="A11" s="61"/>
      <c r="B11" s="101"/>
      <c r="C11" s="63" t="s">
        <v>27</v>
      </c>
      <c r="D11" s="102"/>
      <c r="E11" s="62"/>
      <c r="F11" s="65"/>
      <c r="G11" s="65"/>
      <c r="H11" s="103">
        <f>ROUND(SUM(H2:H10),0)</f>
        <v>0</v>
      </c>
      <c r="I11" s="104">
        <f>ROUND(SUM(I2:I10),0)</f>
        <v>0</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view="pageLayout" zoomScale="120" workbookViewId="0">
      <selection activeCell="F4" sqref="F2:G4"/>
    </sheetView>
  </sheetViews>
  <sheetFormatPr defaultColWidth="8.77734375" defaultRowHeight="13.2"/>
  <cols>
    <col min="1" max="1" width="4.44140625" style="3" customWidth="1"/>
    <col min="2" max="2" width="11.77734375" style="10" customWidth="1"/>
    <col min="3" max="3" width="46.44140625" style="7" customWidth="1"/>
    <col min="4" max="4" width="9.44140625" style="12" customWidth="1"/>
    <col min="5" max="5" width="8.44140625" style="4" customWidth="1"/>
    <col min="6" max="7" width="13.44140625" style="6" customWidth="1"/>
    <col min="8" max="9" width="13.44140625" style="9" customWidth="1"/>
    <col min="10" max="10" width="16" style="4" customWidth="1"/>
    <col min="11" max="16384" width="8.77734375" style="4"/>
  </cols>
  <sheetData>
    <row r="1" spans="1:9" s="2" customFormat="1" ht="26.4">
      <c r="A1" s="91" t="s">
        <v>3</v>
      </c>
      <c r="B1" s="97" t="s">
        <v>4</v>
      </c>
      <c r="C1" s="93" t="s">
        <v>5</v>
      </c>
      <c r="D1" s="98" t="s">
        <v>6</v>
      </c>
      <c r="E1" s="92" t="s">
        <v>7</v>
      </c>
      <c r="F1" s="95" t="s">
        <v>8</v>
      </c>
      <c r="G1" s="95" t="s">
        <v>9</v>
      </c>
      <c r="H1" s="99" t="s">
        <v>10</v>
      </c>
      <c r="I1" s="100" t="s">
        <v>11</v>
      </c>
    </row>
    <row r="2" spans="1:9" ht="39.6">
      <c r="A2" s="67">
        <v>1</v>
      </c>
      <c r="B2" s="105" t="s">
        <v>103</v>
      </c>
      <c r="C2" s="69" t="s">
        <v>104</v>
      </c>
      <c r="D2" s="106">
        <v>1805</v>
      </c>
      <c r="E2" s="71" t="s">
        <v>43</v>
      </c>
      <c r="F2" s="72"/>
      <c r="G2" s="72"/>
      <c r="H2" s="107">
        <f>ROUND(D2*F2, 0)</f>
        <v>0</v>
      </c>
      <c r="I2" s="108">
        <f>ROUND(D2*G2, 0)</f>
        <v>0</v>
      </c>
    </row>
    <row r="3" spans="1:9" ht="26.4">
      <c r="A3" s="75">
        <v>2</v>
      </c>
      <c r="B3" s="109" t="s">
        <v>105</v>
      </c>
      <c r="C3" s="77" t="s">
        <v>106</v>
      </c>
      <c r="D3" s="110">
        <v>1</v>
      </c>
      <c r="E3" s="79" t="s">
        <v>434</v>
      </c>
      <c r="F3" s="80"/>
      <c r="G3" s="80"/>
      <c r="H3" s="111">
        <f>ROUND(D3*F3, 0)</f>
        <v>0</v>
      </c>
      <c r="I3" s="112">
        <f>ROUND(D3*G3, 0)</f>
        <v>0</v>
      </c>
    </row>
    <row r="4" spans="1:9" ht="39.6">
      <c r="A4" s="83">
        <v>3</v>
      </c>
      <c r="B4" s="113" t="s">
        <v>107</v>
      </c>
      <c r="C4" s="85" t="s">
        <v>435</v>
      </c>
      <c r="D4" s="114">
        <v>53.41</v>
      </c>
      <c r="E4" s="87" t="s">
        <v>13</v>
      </c>
      <c r="F4" s="88"/>
      <c r="G4" s="88"/>
      <c r="H4" s="115">
        <f>ROUND(D4*F4, 0)</f>
        <v>0</v>
      </c>
      <c r="I4" s="116">
        <f>ROUND(D4*G4, 0)</f>
        <v>0</v>
      </c>
    </row>
    <row r="5" spans="1:9" s="5" customFormat="1" ht="13.8" thickBot="1">
      <c r="A5" s="61"/>
      <c r="B5" s="101"/>
      <c r="C5" s="63" t="s">
        <v>27</v>
      </c>
      <c r="D5" s="102"/>
      <c r="E5" s="62"/>
      <c r="F5" s="65"/>
      <c r="G5" s="65"/>
      <c r="H5" s="103">
        <f>ROUND(SUM(H2:H4),0)</f>
        <v>0</v>
      </c>
      <c r="I5" s="104">
        <f>ROUND(SUM(I2:I4),0)</f>
        <v>0</v>
      </c>
    </row>
    <row r="14" spans="1:9">
      <c r="C14" s="7">
        <v>1</v>
      </c>
    </row>
  </sheetData>
  <phoneticPr fontId="11" type="noConversion"/>
  <pageMargins left="0.25" right="0.25" top="0.75" bottom="0.75" header="0.3" footer="0.3"/>
  <pageSetup paperSize="9" orientation="portrait" useFirstPageNumber="1" horizontalDpi="300" r:id="rId1"/>
  <headerFooter>
    <oddHeader>&amp;C&amp;"Tw Cen MT Condensed,Félkövér"&amp;A&amp;R&amp;"Tw Cen MT Condensed,Félkövér"&amp;P. oldal</oddHeader>
  </headerFooter>
  <extLst>
    <ext xmlns:mx="http://schemas.microsoft.com/office/mac/excel/2008/main" uri="{64002731-A6B0-56B0-2670-7721B7C09600}">
      <mx:PLV Mode="1"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22</vt:i4>
      </vt:variant>
    </vt:vector>
  </HeadingPairs>
  <TitlesOfParts>
    <vt:vector size="22" baseType="lpstr">
      <vt:lpstr>Záradék</vt:lpstr>
      <vt:lpstr>Összesítő</vt:lpstr>
      <vt:lpstr>Zsaluzás és állványozás</vt:lpstr>
      <vt:lpstr>Irtás, föld- és sziklamunka</vt:lpstr>
      <vt:lpstr>Síkalapozás</vt:lpstr>
      <vt:lpstr>Helyszíni beton és vasbeton mun</vt:lpstr>
      <vt:lpstr>Előregyártott épületszerkezeti </vt:lpstr>
      <vt:lpstr>Falazás és egyéb kőművesmunka</vt:lpstr>
      <vt:lpstr>Fém- és könnyű épületszerkezet </vt:lpstr>
      <vt:lpstr>Ácsmunka</vt:lpstr>
      <vt:lpstr>Vakolás és rabicolás</vt:lpstr>
      <vt:lpstr>Égéstermék-elvezető rendszerek</vt:lpstr>
      <vt:lpstr>Szárazépítés</vt:lpstr>
      <vt:lpstr>Tetőfedés</vt:lpstr>
      <vt:lpstr>Hideg- és melegburkolatok készí</vt:lpstr>
      <vt:lpstr>Bádogozás</vt:lpstr>
      <vt:lpstr>Fa- és műanyag szerkezet elhely</vt:lpstr>
      <vt:lpstr>Fém nyílászáró és épületlakatos</vt:lpstr>
      <vt:lpstr>Felületképzés</vt:lpstr>
      <vt:lpstr>Szigetelés</vt:lpstr>
      <vt:lpstr>Kőburkolat készítése</vt:lpstr>
      <vt:lpstr>Beépített szállító- és emelő be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Windows-felhasználó</dc:creator>
  <cp:lastModifiedBy>Menyhárt Balázs</cp:lastModifiedBy>
  <dcterms:created xsi:type="dcterms:W3CDTF">2017-09-17T21:21:38Z</dcterms:created>
  <dcterms:modified xsi:type="dcterms:W3CDTF">2018-03-09T11:18:27Z</dcterms:modified>
</cp:coreProperties>
</file>